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0"/>
  </bookViews>
  <sheets>
    <sheet name="PP_FIZYKA" sheetId="1" r:id="rId1"/>
    <sheet name="PP_WYKRESY" sheetId="2" r:id="rId2"/>
    <sheet name="PR_FIZYKA" sheetId="3" r:id="rId3"/>
    <sheet name="PR_WYKRESY" sheetId="4" r:id="rId4"/>
    <sheet name="Instrukcja" sheetId="5" r:id="rId5"/>
  </sheets>
  <definedNames/>
  <calcPr fullCalcOnLoad="1"/>
</workbook>
</file>

<file path=xl/sharedStrings.xml><?xml version="1.0" encoding="utf-8"?>
<sst xmlns="http://schemas.openxmlformats.org/spreadsheetml/2006/main" count="546" uniqueCount="270">
  <si>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</si>
  <si>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</si>
  <si>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</si>
  <si>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</si>
  <si>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</si>
  <si>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</si>
  <si>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</si>
  <si>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</si>
  <si>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</si>
  <si>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</si>
  <si>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</si>
  <si>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</si>
  <si>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</si>
  <si>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</si>
  <si>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</si>
  <si>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</si>
  <si>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</si>
  <si>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</si>
  <si>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</si>
  <si>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</si>
  <si>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</si>
  <si>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</si>
  <si>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</si>
  <si>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</si>
  <si>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</si>
  <si>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</si>
  <si>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L.UCZ.</t>
  </si>
  <si>
    <t>21.1</t>
  </si>
  <si>
    <t>f(A)</t>
  </si>
  <si>
    <t>f(B)</t>
  </si>
  <si>
    <t>f(D)</t>
  </si>
  <si>
    <t>f(N)</t>
  </si>
  <si>
    <t>KOD</t>
  </si>
  <si>
    <t>A01</t>
  </si>
  <si>
    <t>11.1</t>
  </si>
  <si>
    <t>15.1</t>
  </si>
  <si>
    <t>15.2</t>
  </si>
  <si>
    <t>16.1</t>
  </si>
  <si>
    <t>16.2</t>
  </si>
  <si>
    <t>18.2</t>
  </si>
  <si>
    <t>ZZ</t>
  </si>
  <si>
    <t>ZO</t>
  </si>
  <si>
    <t>L.</t>
  </si>
  <si>
    <t>PKT</t>
  </si>
  <si>
    <t>ROZKŁADY</t>
  </si>
  <si>
    <t>UCZ.</t>
  </si>
  <si>
    <t>WYNIKI W %</t>
  </si>
  <si>
    <t>f(1)</t>
  </si>
  <si>
    <t>f(2)</t>
  </si>
  <si>
    <t>f(3)</t>
  </si>
  <si>
    <t>f(0)</t>
  </si>
  <si>
    <t>nr zad</t>
  </si>
  <si>
    <t>WYNIKI UCZNIÓW w %</t>
  </si>
  <si>
    <t>Wartość zapisana w komórce  B3  to liczba uczniów, których kody zostały wpisane.</t>
  </si>
  <si>
    <t>AA</t>
  </si>
  <si>
    <t>AB</t>
  </si>
  <si>
    <t>AC</t>
  </si>
  <si>
    <t>AD</t>
  </si>
  <si>
    <t>AE</t>
  </si>
  <si>
    <t>AF</t>
  </si>
  <si>
    <t>AG</t>
  </si>
  <si>
    <t>AH</t>
  </si>
  <si>
    <t>AJ</t>
  </si>
  <si>
    <t>AK</t>
  </si>
  <si>
    <t>AL.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</si>
  <si>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</si>
  <si>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</si>
  <si>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</si>
  <si>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</si>
  <si>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</si>
  <si>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</si>
  <si>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</si>
  <si>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</si>
  <si>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</si>
  <si>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</si>
  <si>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</si>
  <si>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</si>
  <si>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</si>
  <si>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</si>
  <si>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</si>
  <si>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</si>
  <si>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</si>
  <si>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</si>
  <si>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</si>
  <si>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</si>
  <si>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</si>
  <si>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</si>
  <si>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</si>
  <si>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</si>
  <si>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</si>
  <si>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</si>
  <si>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</si>
  <si>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</si>
  <si>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</si>
  <si>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BR</t>
  </si>
  <si>
    <t>BS</t>
  </si>
  <si>
    <t>BT</t>
  </si>
  <si>
    <t>BU</t>
  </si>
  <si>
    <t>BV</t>
  </si>
  <si>
    <t>BW</t>
  </si>
  <si>
    <t>BX</t>
  </si>
  <si>
    <t>BY</t>
  </si>
  <si>
    <t>f(C)</t>
  </si>
  <si>
    <t>ŁATWOŚĆ ZADAŃ</t>
  </si>
  <si>
    <t>PP</t>
  </si>
  <si>
    <t>11.2a</t>
  </si>
  <si>
    <t>11.2b</t>
  </si>
  <si>
    <t>12a</t>
  </si>
  <si>
    <t>12b</t>
  </si>
  <si>
    <t>13a</t>
  </si>
  <si>
    <t>13b</t>
  </si>
  <si>
    <t>13c</t>
  </si>
  <si>
    <t>14a</t>
  </si>
  <si>
    <t>14b</t>
  </si>
  <si>
    <t>17.1a</t>
  </si>
  <si>
    <t>17.2b</t>
  </si>
  <si>
    <t>17.2a</t>
  </si>
  <si>
    <t>17.1b</t>
  </si>
  <si>
    <t>17.2c</t>
  </si>
  <si>
    <t>18.1a</t>
  </si>
  <si>
    <t>18.1b</t>
  </si>
  <si>
    <t>19a</t>
  </si>
  <si>
    <t>19b</t>
  </si>
  <si>
    <t>19c</t>
  </si>
  <si>
    <t>20a</t>
  </si>
  <si>
    <t>20b</t>
  </si>
  <si>
    <t>21.2a</t>
  </si>
  <si>
    <t>21.2b</t>
  </si>
  <si>
    <t>22a</t>
  </si>
  <si>
    <t>22b</t>
  </si>
  <si>
    <t>22c</t>
  </si>
  <si>
    <t>23a</t>
  </si>
  <si>
    <t>23b</t>
  </si>
  <si>
    <t>24.1a</t>
  </si>
  <si>
    <t>24.1b</t>
  </si>
  <si>
    <t>24.2a</t>
  </si>
  <si>
    <t>24.2b</t>
  </si>
  <si>
    <t>AI</t>
  </si>
  <si>
    <t>BA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</si>
  <si>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</si>
  <si>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</si>
  <si>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</si>
  <si>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</si>
  <si>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</si>
  <si>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</si>
  <si>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</si>
  <si>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</si>
  <si>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</si>
  <si>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</si>
  <si>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PR</t>
  </si>
  <si>
    <t>w pkt.</t>
  </si>
  <si>
    <t>w %</t>
  </si>
  <si>
    <t>ŚREDNI WYNIK</t>
  </si>
  <si>
    <t>1.1</t>
  </si>
  <si>
    <t>1.2a</t>
  </si>
  <si>
    <t>1.2b</t>
  </si>
  <si>
    <t>1.2c</t>
  </si>
  <si>
    <t>1.2d</t>
  </si>
  <si>
    <t>1.3a</t>
  </si>
  <si>
    <t>1.3b</t>
  </si>
  <si>
    <t>1.4a</t>
  </si>
  <si>
    <t>1.4b</t>
  </si>
  <si>
    <t>1.5a</t>
  </si>
  <si>
    <t>1.5b</t>
  </si>
  <si>
    <t>2.1</t>
  </si>
  <si>
    <t>2.2a</t>
  </si>
  <si>
    <t>2.2b</t>
  </si>
  <si>
    <t>2.3</t>
  </si>
  <si>
    <t>2.4a</t>
  </si>
  <si>
    <t>2.4b</t>
  </si>
  <si>
    <t>2.5a</t>
  </si>
  <si>
    <t>2.5b</t>
  </si>
  <si>
    <t>2.5c</t>
  </si>
  <si>
    <t xml:space="preserve">2.5b </t>
  </si>
  <si>
    <t>3.1a</t>
  </si>
  <si>
    <t>3.1b</t>
  </si>
  <si>
    <t>3.1c</t>
  </si>
  <si>
    <t>3.2a</t>
  </si>
  <si>
    <t>3.2b</t>
  </si>
  <si>
    <t>3.2c</t>
  </si>
  <si>
    <t>3.3a</t>
  </si>
  <si>
    <t>3.3b</t>
  </si>
  <si>
    <t>3.3c</t>
  </si>
  <si>
    <t>3.4a</t>
  </si>
  <si>
    <t>3.4b</t>
  </si>
  <si>
    <t>3.4c</t>
  </si>
  <si>
    <t>4.1a</t>
  </si>
  <si>
    <t>4.1b</t>
  </si>
  <si>
    <t>4.2a</t>
  </si>
  <si>
    <t>4.2b</t>
  </si>
  <si>
    <t>4.3</t>
  </si>
  <si>
    <t>4.4a</t>
  </si>
  <si>
    <t>4.4b</t>
  </si>
  <si>
    <t>4.4c</t>
  </si>
  <si>
    <t>4.4d</t>
  </si>
  <si>
    <t>4.5a</t>
  </si>
  <si>
    <t>4.5b</t>
  </si>
  <si>
    <t>5.1a</t>
  </si>
  <si>
    <t>5.1b</t>
  </si>
  <si>
    <t>5.1c</t>
  </si>
  <si>
    <t>5.2a</t>
  </si>
  <si>
    <t>5.2b</t>
  </si>
  <si>
    <t>5.3a</t>
  </si>
  <si>
    <t>5.3b</t>
  </si>
  <si>
    <t>5.3c</t>
  </si>
  <si>
    <t>5.4a</t>
  </si>
  <si>
    <t>5.4b</t>
  </si>
  <si>
    <t>5.5a</t>
  </si>
  <si>
    <t>5.5b</t>
  </si>
  <si>
    <t>1.2</t>
  </si>
  <si>
    <t>1.3</t>
  </si>
  <si>
    <t>1.4</t>
  </si>
  <si>
    <t>1.5</t>
  </si>
  <si>
    <t>2.2</t>
  </si>
  <si>
    <t>2.4</t>
  </si>
  <si>
    <t>2.5</t>
  </si>
  <si>
    <t>3.1</t>
  </si>
  <si>
    <t>3.2</t>
  </si>
  <si>
    <t>3.3</t>
  </si>
  <si>
    <t>3.4</t>
  </si>
  <si>
    <t>4.1</t>
  </si>
  <si>
    <t>4.2</t>
  </si>
  <si>
    <t>4.4</t>
  </si>
  <si>
    <t>4.5</t>
  </si>
  <si>
    <t>5.1</t>
  </si>
  <si>
    <t>5.2</t>
  </si>
  <si>
    <t>5.3</t>
  </si>
  <si>
    <t>5.4</t>
  </si>
  <si>
    <t>5.5</t>
  </si>
  <si>
    <t xml:space="preserve">ŚREDNIE WYNIKI </t>
  </si>
  <si>
    <t>frakcje opuszczeń</t>
  </si>
  <si>
    <t>opuszczenia</t>
  </si>
  <si>
    <t>N - opuszczenie</t>
  </si>
  <si>
    <t>frakcja opuszczeń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</si>
  <si>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</si>
  <si>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</si>
  <si>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</si>
  <si>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</si>
  <si>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</si>
  <si>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</si>
  <si>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</si>
  <si>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</si>
  <si>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</si>
  <si>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</si>
  <si>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</si>
  <si>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Łatwość zadań</t>
  </si>
  <si>
    <t>ŁATWOŚĆ CZĘŚCI ZADAŃ</t>
  </si>
  <si>
    <t xml:space="preserve">ŁATWOŚĆ CZĘŚCI ZADAŃ </t>
  </si>
  <si>
    <t>ŁATWOŚĆ</t>
  </si>
  <si>
    <t>INSTRUKCJA</t>
  </si>
  <si>
    <t>W kolumnie B, począwszy od B25 wpisujemy kody uczniów.</t>
  </si>
  <si>
    <r>
      <t xml:space="preserve">Wykorzystujących ten materiał proszę o uwagi pod adres: </t>
    </r>
    <r>
      <rPr>
        <sz val="12"/>
        <color indexed="48"/>
        <rFont val="Arial CE"/>
        <family val="2"/>
      </rPr>
      <t>krepa@oke.krakow.pl</t>
    </r>
  </si>
  <si>
    <r>
      <t xml:space="preserve">W wierszu 2 i 23 arkusza </t>
    </r>
    <r>
      <rPr>
        <b/>
        <sz val="12"/>
        <rFont val="Arial CE"/>
        <family val="2"/>
      </rPr>
      <t xml:space="preserve">PP_FIZYKA </t>
    </r>
    <r>
      <rPr>
        <sz val="12"/>
        <rFont val="Arial CE"/>
        <family val="2"/>
      </rPr>
      <t>wpisano nr zadania,  nr  lub nazwę kryterium itp.</t>
    </r>
  </si>
  <si>
    <t>Począwszy od wiersza 25 (kolumny (AZ - BW) otrzymujemy wyniki uczniów w punktach za rozwiązanie zadań, następnie (kolumny BX-BZ) otrzymujemy wyniki poszczególnych uczniów w punktach za zadania zamknięte, zadania otwarte i cały arkusz PP zaś w kolumnach CF-CI - wyniki uczniów w procentach.</t>
  </si>
  <si>
    <t>W wierszu 19 (M19-AY19) otrzymujemy łatwości poszczególnych części ocenianych zadań.</t>
  </si>
  <si>
    <t xml:space="preserve">W wierszu 18 (AZ18-BW18) - łatwości poszczególnych zadań. </t>
  </si>
  <si>
    <r>
      <t xml:space="preserve">W wierszu 2 i 36 arkusza </t>
    </r>
    <r>
      <rPr>
        <b/>
        <sz val="12"/>
        <rFont val="Arial CE"/>
        <family val="2"/>
      </rPr>
      <t xml:space="preserve">PR_FIZYKA </t>
    </r>
    <r>
      <rPr>
        <sz val="12"/>
        <rFont val="Arial CE"/>
        <family val="2"/>
      </rPr>
      <t>wpisano nr zadania,  nr  lub nazwę kryterium itp.</t>
    </r>
  </si>
  <si>
    <t>W wierszu 3 i 24  wpisano prawidłową odpowiedź lub maksymalną liczbę punktów, jaką może otrzymać uczeń za rozwiązanie zadania lub jego części, grupę zadań, cały arkusz.</t>
  </si>
  <si>
    <t>W kolumnie B, począwszy od B38 wpisujemy kody uczniów.</t>
  </si>
  <si>
    <t>Począwszy od wiersza 38 (kolumny CE-CI) otrzymujemy wyniki uczniów w punktach za poszczególne zadania, w komórce CJ za cały arkusz PR.</t>
  </si>
  <si>
    <t>W kolumnach CN - CT - wyniki uczniów w procentach.</t>
  </si>
  <si>
    <t>W wierszu 33 (BG-CD) - łatwość poszczególnych części zadań.</t>
  </si>
  <si>
    <t>W wierszu 33 (CE-CI) - łatwość zadań, w CJ33 - łatwość arkusza PR.</t>
  </si>
  <si>
    <t>W wierszu 18 i 19 (CN-CS) - średnie wyniki z zadań i całego arkusza PR.</t>
  </si>
  <si>
    <t>W arkuszach: PP_FIZYKA i PR_FIZYKA można wprowadzić wyniki odpowiednio 61 i  41 uczniów zdających maturę na poziomie podstawowym bądź rozszerzonym z  fizyki bez zmiany arkusza.</t>
  </si>
  <si>
    <t>W arkuszach PP_WYKRESY i PR_WYKRESY przedstawione zostały podstawowe rozkłady wyników i łatwości zadań.</t>
  </si>
  <si>
    <t>Począwszy od C25 (pole zamalowane na żółto) wprowadzamy kolejno wyniki uczniów w punktach za część lub całe zadanie (kryterium). W przypadku, gdy uczeń nie podjął próby rozwiązania proszę wpisać "N" a w przypadku zadań zamkniętych wybraną odpowiedź.</t>
  </si>
  <si>
    <t>W wierszu 20 ((BX20-BZ20) uzyskujemy łatwość wszystkich zadań zamkniętych (1-10), zadań otwartych i całego arkusza PP.</t>
  </si>
  <si>
    <t>W wierszu 3 i 37  wpisano maksymalną liczbę punktów, jaką może otrzymać uczeń za rozwiązanie zadania lub jego części, grupę zadań oraz cały arkusz.</t>
  </si>
  <si>
    <t>Począwszy od C38 (pole zamalowane na żółto) wprowadzamy kolejno wyniki uczniów w punktach za części poszczególnych zadań. W przypadku, gdy uczeń nie podjął próby rozwiązania proszę wpisać "N".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</si>
</sst>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color indexed="4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sz val="11.75"/>
      <name val="Arial CE"/>
      <family val="0"/>
    </font>
    <font>
      <sz val="6"/>
      <name val="Arial CE"/>
      <family val="2"/>
    </font>
    <font>
      <sz val="10.25"/>
      <name val="Arial CE"/>
      <family val="0"/>
    </font>
    <font>
      <b/>
      <sz val="9.75"/>
      <name val="Arial CE"/>
      <family val="2"/>
    </font>
    <font>
      <sz val="8.75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0" xfId="0" applyFill="1" applyAlignment="1">
      <alignment horizontal="left"/>
    </xf>
    <xf numFmtId="9" fontId="0" fillId="4" borderId="0" xfId="17" applyFill="1" applyAlignment="1">
      <alignment horizontal="center"/>
    </xf>
    <xf numFmtId="9" fontId="0" fillId="8" borderId="0" xfId="17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2" fontId="0" fillId="11" borderId="0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2" fontId="0" fillId="5" borderId="0" xfId="0" applyNumberFormat="1" applyFill="1" applyAlignment="1">
      <alignment horizontal="left"/>
    </xf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5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4" fillId="5" borderId="0" xfId="0" applyFont="1" applyFill="1" applyAlignment="1">
      <alignment horizontal="center"/>
    </xf>
    <xf numFmtId="9" fontId="0" fillId="5" borderId="0" xfId="17" applyFill="1" applyAlignment="1">
      <alignment horizontal="center"/>
    </xf>
    <xf numFmtId="9" fontId="0" fillId="3" borderId="0" xfId="17" applyFill="1" applyAlignment="1">
      <alignment horizontal="center"/>
    </xf>
    <xf numFmtId="0" fontId="4" fillId="11" borderId="1" xfId="0" applyFont="1" applyFill="1" applyBorder="1" applyAlignment="1">
      <alignment horizontal="center"/>
    </xf>
    <xf numFmtId="2" fontId="0" fillId="11" borderId="0" xfId="0" applyNumberFormat="1" applyFont="1" applyFill="1" applyAlignment="1">
      <alignment horizontal="center"/>
    </xf>
    <xf numFmtId="2" fontId="0" fillId="9" borderId="2" xfId="0" applyNumberFormat="1" applyFill="1" applyBorder="1" applyAlignment="1">
      <alignment/>
    </xf>
    <xf numFmtId="9" fontId="0" fillId="9" borderId="2" xfId="17" applyFill="1" applyBorder="1" applyAlignment="1">
      <alignment/>
    </xf>
    <xf numFmtId="2" fontId="0" fillId="8" borderId="2" xfId="0" applyNumberFormat="1" applyFill="1" applyBorder="1" applyAlignment="1">
      <alignment/>
    </xf>
    <xf numFmtId="9" fontId="0" fillId="8" borderId="2" xfId="17" applyFill="1" applyBorder="1" applyAlignment="1">
      <alignment/>
    </xf>
    <xf numFmtId="2" fontId="0" fillId="11" borderId="2" xfId="0" applyNumberFormat="1" applyFill="1" applyBorder="1" applyAlignment="1">
      <alignment/>
    </xf>
    <xf numFmtId="9" fontId="0" fillId="11" borderId="2" xfId="17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2" fontId="4" fillId="8" borderId="4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2" fontId="0" fillId="8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14" borderId="0" xfId="0" applyNumberFormat="1" applyFill="1" applyAlignment="1">
      <alignment horizontal="left"/>
    </xf>
    <xf numFmtId="2" fontId="0" fillId="14" borderId="0" xfId="0" applyNumberFormat="1" applyFill="1" applyAlignment="1">
      <alignment horizontal="center"/>
    </xf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left"/>
    </xf>
    <xf numFmtId="2" fontId="0" fillId="3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2" fontId="0" fillId="13" borderId="0" xfId="0" applyNumberForma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/>
    </xf>
    <xf numFmtId="2" fontId="0" fillId="5" borderId="0" xfId="0" applyNumberFormat="1" applyFill="1" applyBorder="1" applyAlignment="1">
      <alignment horizontal="left"/>
    </xf>
    <xf numFmtId="0" fontId="0" fillId="11" borderId="3" xfId="0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ŁATWOŚĆ ZADAŃ ZAMKNIĘTYCH - FIZYKA (PP)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PP_FIZYKA!$AZ$23:$BI$23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PP_FIZYKA!$AZ$18:$BI$18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235776"/>
        <c:axId val="9900353"/>
      </c:barChart>
      <c:catAx>
        <c:axId val="9235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Numer zadania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00353"/>
        <c:crosses val="autoZero"/>
        <c:auto val="1"/>
        <c:lblOffset val="100"/>
        <c:noMultiLvlLbl val="0"/>
      </c:catAx>
      <c:valAx>
        <c:axId val="99003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357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POSZCZEGÓLNYCH CZĘŚCI ZADANIA 5 
- FIZYKA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PR_FIZYKA!$BZ$36:$CD$36</c:f>
              <c:strCache>
                <c:ptCount val="5"/>
                <c:pt idx="0">
                  <c:v>5.1</c:v>
                </c:pt>
                <c:pt idx="1">
                  <c:v>5.2</c:v>
                </c:pt>
                <c:pt idx="2">
                  <c:v>5.3</c:v>
                </c:pt>
                <c:pt idx="3">
                  <c:v>5.4</c:v>
                </c:pt>
                <c:pt idx="4">
                  <c:v>5.5</c:v>
                </c:pt>
              </c:strCache>
            </c:strRef>
          </c:cat>
          <c:val>
            <c:numRef>
              <c:f>PR_FIZYKA!$BZ$33:$CD$33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030690"/>
        <c:axId val="48852931"/>
      </c:barChart>
      <c:catAx>
        <c:axId val="1303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852931"/>
        <c:crosses val="autoZero"/>
        <c:auto val="1"/>
        <c:lblOffset val="100"/>
        <c:noMultiLvlLbl val="0"/>
      </c:catAx>
      <c:valAx>
        <c:axId val="4885293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03069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POSZCZEGÓLNYCH ZADAŃ I CAŁEGO ARKUSZA - FIZYKA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PR_FIZYKA!$CE$36:$CJ$36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PR</c:v>
                </c:pt>
              </c:strCache>
            </c:strRef>
          </c:cat>
          <c:val>
            <c:numRef>
              <c:f>PR_FIZYKA!$CE$33:$CJ$33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773300"/>
        <c:axId val="12145909"/>
      </c:barChart>
      <c:catAx>
        <c:axId val="6477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Nr zadania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145909"/>
        <c:crosses val="autoZero"/>
        <c:auto val="1"/>
        <c:lblOffset val="100"/>
        <c:noMultiLvlLbl val="0"/>
      </c:catAx>
      <c:valAx>
        <c:axId val="1214590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7733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ROZKŁAD WYNIKÓW W PUNKTACH - FIZYKA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PR_FIZYKA!$CK$4:$CK$64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PR_FIZYKA!$CL$4:$CL$64</c:f>
              <c:numCache>
                <c:ptCount val="6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axId val="44294534"/>
        <c:axId val="31087463"/>
      </c:barChart>
      <c:catAx>
        <c:axId val="44294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087463"/>
        <c:crosses val="autoZero"/>
        <c:auto val="1"/>
        <c:lblOffset val="100"/>
        <c:noMultiLvlLbl val="0"/>
      </c:catAx>
      <c:valAx>
        <c:axId val="3108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94534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ZADAŃ OTWARTYCH - FIZYKA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PP_FIZYKA!$BJ$23:$BW$23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PP_FIZYKA!$BJ$18:$BW$18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3731090"/>
        <c:axId val="61944627"/>
      </c:barChart>
      <c:catAx>
        <c:axId val="6373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Numer zadania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944627"/>
        <c:crosses val="autoZero"/>
        <c:auto val="1"/>
        <c:lblOffset val="100"/>
        <c:noMultiLvlLbl val="0"/>
      </c:catAx>
      <c:valAx>
        <c:axId val="61944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7310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ZADAŃ ZAMKNIĘTYCH - FIZYKA (PP)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PP_FIZYKA!$CA$4:$CA$14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PP_FIZYKA!$CB$4:$CB$14</c:f>
              <c:numCach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1458852"/>
        <c:axId val="7417445"/>
      </c:barChart>
      <c:catAx>
        <c:axId val="51458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417445"/>
        <c:crosses val="autoZero"/>
        <c:auto val="1"/>
        <c:lblOffset val="100"/>
        <c:noMultiLvlLbl val="0"/>
      </c:catAx>
      <c:valAx>
        <c:axId val="7417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zdających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458852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Z ZADAŃ OTWARTYCH - FIZYKA (PP)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PP_FIZYKA!$CA$4:$CA$44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PP_FIZYKA!$CC$4:$CC$44</c:f>
              <c:numCache>
                <c:ptCount val="4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63942134"/>
        <c:axId val="11930327"/>
      </c:barChart>
      <c:catAx>
        <c:axId val="6394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930327"/>
        <c:crosses val="autoZero"/>
        <c:auto val="1"/>
        <c:lblOffset val="100"/>
        <c:noMultiLvlLbl val="0"/>
      </c:catAx>
      <c:valAx>
        <c:axId val="11930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zdających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942134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Z PRÓBNEGO EGZAMINU MATURALNEGO - FIZYKA (PP)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PP_FIZYKA!$CA$4:$CA$54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PP_FIZYKA!$CD$4:$CD$54</c:f>
              <c:numCache>
                <c:ptCount val="5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26832392"/>
        <c:axId val="25940105"/>
      </c:barChart>
      <c:catAx>
        <c:axId val="26832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940105"/>
        <c:crosses val="autoZero"/>
        <c:auto val="1"/>
        <c:lblOffset val="100"/>
        <c:noMultiLvlLbl val="0"/>
      </c:catAx>
      <c:valAx>
        <c:axId val="25940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832392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ŁATWOŚĆ POSZCZEGÓLNYCH CZĘŚCI ZADANIA 1 
- FIZYKA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PR_FIZYKA!$BG$36:$BK$36</c:f>
              <c:strCache>
                <c:ptCount val="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</c:strCache>
            </c:strRef>
          </c:cat>
          <c:val>
            <c:numRef>
              <c:f>PR_FIZYKA!$BG$33:$BK$33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773722"/>
        <c:axId val="4949883"/>
      </c:barChart>
      <c:catAx>
        <c:axId val="2077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49883"/>
        <c:crosses val="autoZero"/>
        <c:auto val="1"/>
        <c:lblOffset val="100"/>
        <c:noMultiLvlLbl val="0"/>
      </c:catAx>
      <c:valAx>
        <c:axId val="494988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7737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POSZCZEGÓLNYCH CZĘŚCI ZADANIA 2 - FIZYKA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PR_FIZYKA!$BL$36:$BP$36</c:f>
              <c:strCache>
                <c:ptCount val="5"/>
                <c:pt idx="0">
                  <c:v>2.1</c:v>
                </c:pt>
                <c:pt idx="1">
                  <c:v>2.2</c:v>
                </c:pt>
                <c:pt idx="2">
                  <c:v>2.3</c:v>
                </c:pt>
                <c:pt idx="3">
                  <c:v>2.4</c:v>
                </c:pt>
                <c:pt idx="4">
                  <c:v>2.5</c:v>
                </c:pt>
              </c:strCache>
            </c:strRef>
          </c:cat>
          <c:val>
            <c:numRef>
              <c:f>PR_FIZYKA!$BL$33:$BP$33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5396204"/>
        <c:axId val="62601133"/>
      </c:barChart>
      <c:catAx>
        <c:axId val="6539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601133"/>
        <c:crosses val="autoZero"/>
        <c:auto val="1"/>
        <c:lblOffset val="100"/>
        <c:noMultiLvlLbl val="0"/>
      </c:catAx>
      <c:valAx>
        <c:axId val="6260113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3962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POSZCZEGÓLNYCH CZĘŚCI ZADANIA 3 
- FIZYKA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PR_FIZYKA!$BQ$36:$BT$36</c:f>
              <c:strCache>
                <c:ptCount val="4"/>
                <c:pt idx="0">
                  <c:v>3.1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</c:strCache>
            </c:strRef>
          </c:cat>
          <c:val>
            <c:numRef>
              <c:f>PR_FIZYKA!$BQ$33:$BT$33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526974"/>
        <c:axId val="19786015"/>
      </c:barChart>
      <c:catAx>
        <c:axId val="3752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786015"/>
        <c:crosses val="autoZero"/>
        <c:auto val="1"/>
        <c:lblOffset val="100"/>
        <c:noMultiLvlLbl val="0"/>
      </c:catAx>
      <c:valAx>
        <c:axId val="1978601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52697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POSZCZEGÓLNYCH CZĘŚCI ZADANIA 4 
- FIZYKA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PR_FIZYKA!$BU$36:$BY$36</c:f>
              <c:strCache>
                <c:ptCount val="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4.5</c:v>
                </c:pt>
              </c:strCache>
            </c:strRef>
          </c:cat>
          <c:val>
            <c:numRef>
              <c:f>PR_FIZYKA!$BU$33:$BY$33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163344"/>
        <c:axId val="27501521"/>
      </c:barChart>
      <c:catAx>
        <c:axId val="5916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501521"/>
        <c:crosses val="autoZero"/>
        <c:auto val="1"/>
        <c:lblOffset val="100"/>
        <c:noMultiLvlLbl val="0"/>
      </c:catAx>
      <c:valAx>
        <c:axId val="2750152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16334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6067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8</xdr:col>
      <xdr:colOff>647700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0" y="3562350"/>
        <a:ext cx="61341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57150</xdr:rowOff>
    </xdr:from>
    <xdr:to>
      <xdr:col>16</xdr:col>
      <xdr:colOff>476250</xdr:colOff>
      <xdr:row>20</xdr:row>
      <xdr:rowOff>133350</xdr:rowOff>
    </xdr:to>
    <xdr:graphicFrame>
      <xdr:nvGraphicFramePr>
        <xdr:cNvPr id="3" name="Chart 3"/>
        <xdr:cNvGraphicFramePr/>
      </xdr:nvGraphicFramePr>
      <xdr:xfrm>
        <a:off x="6172200" y="57150"/>
        <a:ext cx="52768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19</xdr:col>
      <xdr:colOff>676275</xdr:colOff>
      <xdr:row>42</xdr:row>
      <xdr:rowOff>19050</xdr:rowOff>
    </xdr:to>
    <xdr:graphicFrame>
      <xdr:nvGraphicFramePr>
        <xdr:cNvPr id="4" name="Chart 4"/>
        <xdr:cNvGraphicFramePr/>
      </xdr:nvGraphicFramePr>
      <xdr:xfrm>
        <a:off x="6172200" y="3562350"/>
        <a:ext cx="75342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13</xdr:col>
      <xdr:colOff>238125</xdr:colOff>
      <xdr:row>64</xdr:row>
      <xdr:rowOff>38100</xdr:rowOff>
    </xdr:to>
    <xdr:graphicFrame>
      <xdr:nvGraphicFramePr>
        <xdr:cNvPr id="5" name="Chart 5"/>
        <xdr:cNvGraphicFramePr/>
      </xdr:nvGraphicFramePr>
      <xdr:xfrm>
        <a:off x="0" y="6962775"/>
        <a:ext cx="9153525" cy="3438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7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57150" y="66675"/>
        <a:ext cx="53340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76200</xdr:rowOff>
    </xdr:from>
    <xdr:to>
      <xdr:col>15</xdr:col>
      <xdr:colOff>476250</xdr:colOff>
      <xdr:row>19</xdr:row>
      <xdr:rowOff>123825</xdr:rowOff>
    </xdr:to>
    <xdr:graphicFrame>
      <xdr:nvGraphicFramePr>
        <xdr:cNvPr id="2" name="Chart 2"/>
        <xdr:cNvGraphicFramePr/>
      </xdr:nvGraphicFramePr>
      <xdr:xfrm>
        <a:off x="5486400" y="76200"/>
        <a:ext cx="527685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619125</xdr:colOff>
      <xdr:row>38</xdr:row>
      <xdr:rowOff>133350</xdr:rowOff>
    </xdr:to>
    <xdr:graphicFrame>
      <xdr:nvGraphicFramePr>
        <xdr:cNvPr id="3" name="Chart 3"/>
        <xdr:cNvGraphicFramePr/>
      </xdr:nvGraphicFramePr>
      <xdr:xfrm>
        <a:off x="0" y="3400425"/>
        <a:ext cx="54197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476250</xdr:colOff>
      <xdr:row>39</xdr:row>
      <xdr:rowOff>0</xdr:rowOff>
    </xdr:to>
    <xdr:graphicFrame>
      <xdr:nvGraphicFramePr>
        <xdr:cNvPr id="4" name="Chart 4"/>
        <xdr:cNvGraphicFramePr/>
      </xdr:nvGraphicFramePr>
      <xdr:xfrm>
        <a:off x="5486400" y="3400425"/>
        <a:ext cx="527685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8</xdr:col>
      <xdr:colOff>476250</xdr:colOff>
      <xdr:row>59</xdr:row>
      <xdr:rowOff>66675</xdr:rowOff>
    </xdr:to>
    <xdr:graphicFrame>
      <xdr:nvGraphicFramePr>
        <xdr:cNvPr id="5" name="Chart 5"/>
        <xdr:cNvGraphicFramePr/>
      </xdr:nvGraphicFramePr>
      <xdr:xfrm>
        <a:off x="685800" y="6477000"/>
        <a:ext cx="52768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40</xdr:row>
      <xdr:rowOff>0</xdr:rowOff>
    </xdr:from>
    <xdr:to>
      <xdr:col>16</xdr:col>
      <xdr:colOff>476250</xdr:colOff>
      <xdr:row>59</xdr:row>
      <xdr:rowOff>38100</xdr:rowOff>
    </xdr:to>
    <xdr:graphicFrame>
      <xdr:nvGraphicFramePr>
        <xdr:cNvPr id="6" name="Chart 6"/>
        <xdr:cNvGraphicFramePr/>
      </xdr:nvGraphicFramePr>
      <xdr:xfrm>
        <a:off x="6172200" y="6477000"/>
        <a:ext cx="5276850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15</xdr:col>
      <xdr:colOff>276225</xdr:colOff>
      <xdr:row>81</xdr:row>
      <xdr:rowOff>19050</xdr:rowOff>
    </xdr:to>
    <xdr:graphicFrame>
      <xdr:nvGraphicFramePr>
        <xdr:cNvPr id="7" name="Chart 7"/>
        <xdr:cNvGraphicFramePr/>
      </xdr:nvGraphicFramePr>
      <xdr:xfrm>
        <a:off x="685800" y="9715500"/>
        <a:ext cx="9877425" cy="3419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91"/>
  <sheetViews>
    <sheetView tabSelected="1" workbookViewId="0" topLeftCell="A1">
      <selection activeCell="BY11" sqref="BY11"/>
    </sheetView>
  </sheetViews>
  <sheetFormatPr defaultColWidth="9.00390625" defaultRowHeight="12.75"/>
  <cols>
    <col min="1" max="1" width="4.25390625" style="0" customWidth="1"/>
    <col min="2" max="2" width="6.00390625" style="0" customWidth="1"/>
    <col min="3" max="51" width="5.125" style="0" customWidth="1"/>
    <col min="52" max="52" width="5.875" style="0" customWidth="1"/>
    <col min="53" max="63" width="5.625" style="0" bestFit="1" customWidth="1"/>
    <col min="64" max="64" width="6.00390625" style="0" customWidth="1"/>
    <col min="65" max="68" width="5.625" style="0" bestFit="1" customWidth="1"/>
    <col min="69" max="69" width="4.625" style="0" bestFit="1" customWidth="1"/>
    <col min="70" max="73" width="5.625" style="0" bestFit="1" customWidth="1"/>
    <col min="74" max="76" width="5.125" style="0" customWidth="1"/>
    <col min="77" max="77" width="6.125" style="0" customWidth="1"/>
    <col min="78" max="78" width="5.625" style="0" bestFit="1" customWidth="1"/>
    <col min="79" max="85" width="5.125" style="0" customWidth="1"/>
    <col min="86" max="86" width="6.25390625" style="0" customWidth="1"/>
    <col min="87" max="87" width="5.625" style="0" bestFit="1" customWidth="1"/>
    <col min="88" max="16384" width="5.125" style="0" customWidth="1"/>
  </cols>
  <sheetData>
    <row r="1" spans="1:8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54</v>
      </c>
      <c r="AB1" s="1" t="s">
        <v>55</v>
      </c>
      <c r="AC1" s="1" t="s">
        <v>56</v>
      </c>
      <c r="AD1" s="1" t="s">
        <v>57</v>
      </c>
      <c r="AE1" s="1" t="s">
        <v>58</v>
      </c>
      <c r="AF1" s="1" t="s">
        <v>59</v>
      </c>
      <c r="AG1" s="1" t="s">
        <v>60</v>
      </c>
      <c r="AH1" s="1" t="s">
        <v>61</v>
      </c>
      <c r="AI1" s="1" t="s">
        <v>137</v>
      </c>
      <c r="AJ1" s="1" t="s">
        <v>62</v>
      </c>
      <c r="AK1" s="1" t="s">
        <v>63</v>
      </c>
      <c r="AL1" s="1" t="s">
        <v>64</v>
      </c>
      <c r="AM1" s="1" t="s">
        <v>65</v>
      </c>
      <c r="AN1" s="1" t="s">
        <v>66</v>
      </c>
      <c r="AO1" s="1" t="s">
        <v>67</v>
      </c>
      <c r="AP1" s="1" t="s">
        <v>68</v>
      </c>
      <c r="AQ1" s="1" t="s">
        <v>69</v>
      </c>
      <c r="AR1" s="1" t="s">
        <v>70</v>
      </c>
      <c r="AS1" s="1" t="s">
        <v>71</v>
      </c>
      <c r="AT1" s="1" t="s">
        <v>72</v>
      </c>
      <c r="AU1" s="1" t="s">
        <v>73</v>
      </c>
      <c r="AV1" s="1" t="s">
        <v>74</v>
      </c>
      <c r="AW1" s="1" t="s">
        <v>75</v>
      </c>
      <c r="AX1" s="1" t="s">
        <v>76</v>
      </c>
      <c r="AY1" s="1" t="s">
        <v>77</v>
      </c>
      <c r="AZ1" s="1" t="s">
        <v>78</v>
      </c>
      <c r="BA1" s="1" t="s">
        <v>138</v>
      </c>
      <c r="BB1" s="1" t="s">
        <v>79</v>
      </c>
      <c r="BC1" s="1" t="s">
        <v>80</v>
      </c>
      <c r="BD1" s="1" t="s">
        <v>81</v>
      </c>
      <c r="BE1" s="1" t="s">
        <v>82</v>
      </c>
      <c r="BF1" s="1" t="s">
        <v>83</v>
      </c>
      <c r="BG1" s="1" t="s">
        <v>84</v>
      </c>
      <c r="BH1" s="1" t="s">
        <v>85</v>
      </c>
      <c r="BI1" s="1" t="s">
        <v>86</v>
      </c>
      <c r="BJ1" s="1" t="s">
        <v>87</v>
      </c>
      <c r="BK1" s="1" t="s">
        <v>88</v>
      </c>
      <c r="BL1" s="1" t="s">
        <v>89</v>
      </c>
      <c r="BM1" s="1" t="s">
        <v>90</v>
      </c>
      <c r="BN1" s="1" t="s">
        <v>91</v>
      </c>
      <c r="BO1" s="1" t="s">
        <v>92</v>
      </c>
      <c r="BP1" s="1" t="s">
        <v>93</v>
      </c>
      <c r="BQ1" s="1" t="s">
        <v>92</v>
      </c>
      <c r="BR1" s="1" t="s">
        <v>94</v>
      </c>
      <c r="BS1" s="1" t="s">
        <v>95</v>
      </c>
      <c r="BT1" s="1" t="s">
        <v>96</v>
      </c>
      <c r="BU1" s="1" t="s">
        <v>97</v>
      </c>
      <c r="BV1" s="1" t="s">
        <v>98</v>
      </c>
      <c r="BW1" s="1" t="s">
        <v>99</v>
      </c>
      <c r="BX1" s="1" t="s">
        <v>100</v>
      </c>
      <c r="BY1" s="1" t="s">
        <v>101</v>
      </c>
      <c r="BZ1" s="1" t="s">
        <v>139</v>
      </c>
      <c r="CA1" s="1" t="s">
        <v>140</v>
      </c>
      <c r="CB1" s="1" t="s">
        <v>141</v>
      </c>
      <c r="CC1" s="1" t="s">
        <v>142</v>
      </c>
      <c r="CD1" s="1" t="s">
        <v>143</v>
      </c>
      <c r="CE1" s="1" t="s">
        <v>144</v>
      </c>
      <c r="CF1" s="1" t="s">
        <v>145</v>
      </c>
      <c r="CG1" s="1" t="s">
        <v>146</v>
      </c>
      <c r="CH1" s="1" t="s">
        <v>147</v>
      </c>
      <c r="CI1" s="1" t="s">
        <v>148</v>
      </c>
    </row>
    <row r="2" spans="1:82" s="1" customFormat="1" ht="12.75">
      <c r="A2" s="1">
        <v>2</v>
      </c>
      <c r="B2" s="33" t="s">
        <v>26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4" t="s">
        <v>34</v>
      </c>
      <c r="N2" s="4" t="s">
        <v>105</v>
      </c>
      <c r="O2" s="4" t="s">
        <v>106</v>
      </c>
      <c r="P2" s="15" t="s">
        <v>107</v>
      </c>
      <c r="Q2" s="15" t="s">
        <v>108</v>
      </c>
      <c r="R2" s="4" t="s">
        <v>109</v>
      </c>
      <c r="S2" s="4" t="s">
        <v>110</v>
      </c>
      <c r="T2" s="4" t="s">
        <v>111</v>
      </c>
      <c r="U2" s="15" t="s">
        <v>112</v>
      </c>
      <c r="V2" s="15" t="s">
        <v>113</v>
      </c>
      <c r="W2" s="4" t="s">
        <v>35</v>
      </c>
      <c r="X2" s="4" t="s">
        <v>36</v>
      </c>
      <c r="Y2" s="15" t="s">
        <v>37</v>
      </c>
      <c r="Z2" s="15" t="s">
        <v>38</v>
      </c>
      <c r="AA2" s="4" t="s">
        <v>114</v>
      </c>
      <c r="AB2" s="4" t="s">
        <v>117</v>
      </c>
      <c r="AC2" s="4" t="s">
        <v>116</v>
      </c>
      <c r="AD2" s="4" t="s">
        <v>115</v>
      </c>
      <c r="AE2" s="4" t="s">
        <v>118</v>
      </c>
      <c r="AF2" s="15" t="s">
        <v>119</v>
      </c>
      <c r="AG2" s="15" t="s">
        <v>120</v>
      </c>
      <c r="AH2" s="15" t="s">
        <v>39</v>
      </c>
      <c r="AI2" s="4" t="s">
        <v>121</v>
      </c>
      <c r="AJ2" s="4" t="s">
        <v>122</v>
      </c>
      <c r="AK2" s="4" t="s">
        <v>123</v>
      </c>
      <c r="AL2" s="15" t="s">
        <v>124</v>
      </c>
      <c r="AM2" s="15" t="s">
        <v>125</v>
      </c>
      <c r="AN2" s="4" t="s">
        <v>27</v>
      </c>
      <c r="AO2" s="4" t="s">
        <v>126</v>
      </c>
      <c r="AP2" s="4" t="s">
        <v>127</v>
      </c>
      <c r="AQ2" s="15" t="s">
        <v>128</v>
      </c>
      <c r="AR2" s="15" t="s">
        <v>129</v>
      </c>
      <c r="AS2" s="15" t="s">
        <v>130</v>
      </c>
      <c r="AT2" s="4" t="s">
        <v>131</v>
      </c>
      <c r="AU2" s="4" t="s">
        <v>132</v>
      </c>
      <c r="AV2" s="15" t="s">
        <v>133</v>
      </c>
      <c r="AW2" s="15" t="s">
        <v>134</v>
      </c>
      <c r="AX2" s="15" t="s">
        <v>135</v>
      </c>
      <c r="AY2" s="15" t="s">
        <v>136</v>
      </c>
      <c r="AZ2" s="3">
        <v>1</v>
      </c>
      <c r="BA2" s="3">
        <v>2</v>
      </c>
      <c r="BB2" s="3">
        <v>3</v>
      </c>
      <c r="BC2" s="3">
        <v>4</v>
      </c>
      <c r="BD2" s="3">
        <v>5</v>
      </c>
      <c r="BE2" s="3">
        <v>6</v>
      </c>
      <c r="BF2" s="3">
        <v>7</v>
      </c>
      <c r="BG2" s="3">
        <v>8</v>
      </c>
      <c r="BH2" s="3">
        <v>9</v>
      </c>
      <c r="BI2" s="3">
        <v>10</v>
      </c>
      <c r="BJ2" s="20">
        <v>11</v>
      </c>
      <c r="BK2" s="20">
        <v>12</v>
      </c>
      <c r="BL2" s="20">
        <v>13</v>
      </c>
      <c r="BM2" s="20">
        <v>14</v>
      </c>
      <c r="BN2" s="20">
        <v>15</v>
      </c>
      <c r="BO2" s="20">
        <v>16</v>
      </c>
      <c r="BP2" s="20">
        <v>17</v>
      </c>
      <c r="BQ2" s="20">
        <v>18</v>
      </c>
      <c r="BR2" s="20">
        <v>19</v>
      </c>
      <c r="BS2" s="20">
        <v>20</v>
      </c>
      <c r="BT2" s="20">
        <v>21</v>
      </c>
      <c r="BU2" s="20">
        <v>22</v>
      </c>
      <c r="BV2" s="20">
        <v>23</v>
      </c>
      <c r="BW2" s="20">
        <v>24</v>
      </c>
      <c r="BX2" s="39" t="s">
        <v>40</v>
      </c>
      <c r="BY2" s="39" t="s">
        <v>41</v>
      </c>
      <c r="BZ2" s="47" t="s">
        <v>104</v>
      </c>
      <c r="CA2" s="10" t="s">
        <v>42</v>
      </c>
      <c r="CB2" s="12"/>
      <c r="CC2" s="9" t="s">
        <v>44</v>
      </c>
      <c r="CD2" s="12"/>
    </row>
    <row r="3" spans="1:82" ht="12.75">
      <c r="A3" s="1">
        <v>3</v>
      </c>
      <c r="B3" s="32">
        <f>COUNTA(B25:B86)</f>
        <v>1</v>
      </c>
      <c r="C3" s="4" t="s">
        <v>0</v>
      </c>
      <c r="D3" s="4" t="s">
        <v>1</v>
      </c>
      <c r="E3" s="4" t="s">
        <v>1</v>
      </c>
      <c r="F3" s="4" t="s">
        <v>0</v>
      </c>
      <c r="G3" s="4" t="s">
        <v>2</v>
      </c>
      <c r="H3" s="4" t="s">
        <v>0</v>
      </c>
      <c r="I3" s="4" t="s">
        <v>1</v>
      </c>
      <c r="J3" s="4" t="s">
        <v>3</v>
      </c>
      <c r="K3" s="4" t="s">
        <v>1</v>
      </c>
      <c r="L3" s="4" t="s">
        <v>0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2</v>
      </c>
      <c r="AI3" s="4">
        <v>1</v>
      </c>
      <c r="AJ3" s="4">
        <v>1</v>
      </c>
      <c r="AK3" s="4">
        <v>1</v>
      </c>
      <c r="AL3" s="4">
        <v>1</v>
      </c>
      <c r="AM3" s="4">
        <v>1</v>
      </c>
      <c r="AN3" s="4">
        <v>1</v>
      </c>
      <c r="AO3" s="4">
        <v>1</v>
      </c>
      <c r="AP3" s="4">
        <v>1</v>
      </c>
      <c r="AQ3" s="4">
        <v>1</v>
      </c>
      <c r="AR3" s="4">
        <v>1</v>
      </c>
      <c r="AS3" s="4">
        <v>1</v>
      </c>
      <c r="AT3" s="4">
        <v>1</v>
      </c>
      <c r="AU3" s="4">
        <v>1</v>
      </c>
      <c r="AV3" s="4">
        <v>1</v>
      </c>
      <c r="AW3" s="4">
        <v>1</v>
      </c>
      <c r="AX3" s="4">
        <v>1</v>
      </c>
      <c r="AY3" s="4">
        <v>1</v>
      </c>
      <c r="AZ3" s="4" t="s">
        <v>0</v>
      </c>
      <c r="BA3" s="4" t="s">
        <v>1</v>
      </c>
      <c r="BB3" s="4" t="s">
        <v>1</v>
      </c>
      <c r="BC3" s="4" t="s">
        <v>0</v>
      </c>
      <c r="BD3" s="4" t="s">
        <v>2</v>
      </c>
      <c r="BE3" s="4" t="s">
        <v>0</v>
      </c>
      <c r="BF3" s="4" t="s">
        <v>1</v>
      </c>
      <c r="BG3" s="4" t="s">
        <v>3</v>
      </c>
      <c r="BH3" s="4" t="s">
        <v>1</v>
      </c>
      <c r="BI3" s="4" t="s">
        <v>0</v>
      </c>
      <c r="BJ3" s="13">
        <v>3</v>
      </c>
      <c r="BK3" s="13">
        <v>2</v>
      </c>
      <c r="BL3" s="13">
        <v>3</v>
      </c>
      <c r="BM3" s="13">
        <v>2</v>
      </c>
      <c r="BN3" s="13">
        <v>2</v>
      </c>
      <c r="BO3" s="13">
        <v>2</v>
      </c>
      <c r="BP3" s="13">
        <v>5</v>
      </c>
      <c r="BQ3" s="13">
        <v>4</v>
      </c>
      <c r="BR3" s="13">
        <v>3</v>
      </c>
      <c r="BS3" s="13">
        <v>2</v>
      </c>
      <c r="BT3" s="13">
        <v>3</v>
      </c>
      <c r="BU3" s="13">
        <v>3</v>
      </c>
      <c r="BV3" s="13">
        <v>2</v>
      </c>
      <c r="BW3" s="13">
        <v>4</v>
      </c>
      <c r="BX3" s="13">
        <v>10</v>
      </c>
      <c r="BY3" s="13">
        <v>40</v>
      </c>
      <c r="BZ3" s="13">
        <v>50</v>
      </c>
      <c r="CA3" s="10" t="s">
        <v>43</v>
      </c>
      <c r="CB3" s="40" t="s">
        <v>40</v>
      </c>
      <c r="CC3" s="41" t="s">
        <v>41</v>
      </c>
      <c r="CD3" s="47" t="s">
        <v>104</v>
      </c>
    </row>
    <row r="4" spans="1:82" s="1" customFormat="1" ht="12.75">
      <c r="A4" s="1">
        <v>4</v>
      </c>
      <c r="B4" s="16" t="s">
        <v>0</v>
      </c>
      <c r="C4" s="14">
        <f>COUNTIF(C$25:C$86,"A")</f>
        <v>0</v>
      </c>
      <c r="D4" s="1">
        <f aca="true" t="shared" si="0" ref="D4:L4">COUNTIF(D$25:D$86,"A")</f>
        <v>0</v>
      </c>
      <c r="E4" s="1">
        <f t="shared" si="0"/>
        <v>0</v>
      </c>
      <c r="F4" s="14">
        <f t="shared" si="0"/>
        <v>0</v>
      </c>
      <c r="G4" s="1">
        <f t="shared" si="0"/>
        <v>0</v>
      </c>
      <c r="H4" s="14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4">
        <f t="shared" si="0"/>
        <v>0</v>
      </c>
      <c r="M4" s="1">
        <f>COUNTIF(M$25:M$86,"0")</f>
        <v>0</v>
      </c>
      <c r="N4" s="1">
        <f aca="true" t="shared" si="1" ref="N4:AY4">COUNTIF(N$25:N$86,"0")</f>
        <v>0</v>
      </c>
      <c r="O4" s="1">
        <f t="shared" si="1"/>
        <v>0</v>
      </c>
      <c r="P4" s="1">
        <f t="shared" si="1"/>
        <v>0</v>
      </c>
      <c r="Q4" s="1">
        <f t="shared" si="1"/>
        <v>0</v>
      </c>
      <c r="R4" s="1">
        <f t="shared" si="1"/>
        <v>0</v>
      </c>
      <c r="S4" s="1">
        <f t="shared" si="1"/>
        <v>0</v>
      </c>
      <c r="T4" s="1">
        <f t="shared" si="1"/>
        <v>0</v>
      </c>
      <c r="U4" s="1">
        <f t="shared" si="1"/>
        <v>0</v>
      </c>
      <c r="V4" s="1">
        <f t="shared" si="1"/>
        <v>0</v>
      </c>
      <c r="W4" s="1">
        <f t="shared" si="1"/>
        <v>0</v>
      </c>
      <c r="X4" s="1">
        <f t="shared" si="1"/>
        <v>0</v>
      </c>
      <c r="Y4" s="1">
        <f t="shared" si="1"/>
        <v>0</v>
      </c>
      <c r="Z4" s="1">
        <f t="shared" si="1"/>
        <v>0</v>
      </c>
      <c r="AA4" s="1">
        <f t="shared" si="1"/>
        <v>0</v>
      </c>
      <c r="AB4" s="1">
        <f t="shared" si="1"/>
        <v>0</v>
      </c>
      <c r="AC4" s="1">
        <f t="shared" si="1"/>
        <v>0</v>
      </c>
      <c r="AD4" s="1">
        <f t="shared" si="1"/>
        <v>0</v>
      </c>
      <c r="AE4" s="1">
        <f t="shared" si="1"/>
        <v>0</v>
      </c>
      <c r="AF4" s="1">
        <f t="shared" si="1"/>
        <v>0</v>
      </c>
      <c r="AG4" s="1">
        <f t="shared" si="1"/>
        <v>0</v>
      </c>
      <c r="AH4" s="1">
        <f t="shared" si="1"/>
        <v>0</v>
      </c>
      <c r="AI4" s="1">
        <f t="shared" si="1"/>
        <v>0</v>
      </c>
      <c r="AJ4" s="1">
        <f t="shared" si="1"/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>COUNTIF(AZ$25:AZ$86,0)</f>
        <v>1</v>
      </c>
      <c r="BA4" s="1">
        <f aca="true" t="shared" si="2" ref="BA4:BI4">COUNTIF(BA$25:BA$86,0)</f>
        <v>1</v>
      </c>
      <c r="BB4" s="1">
        <f t="shared" si="2"/>
        <v>1</v>
      </c>
      <c r="BC4" s="1">
        <f t="shared" si="2"/>
        <v>1</v>
      </c>
      <c r="BD4" s="1">
        <f t="shared" si="2"/>
        <v>1</v>
      </c>
      <c r="BE4" s="1">
        <f t="shared" si="2"/>
        <v>1</v>
      </c>
      <c r="BF4" s="1">
        <f t="shared" si="2"/>
        <v>1</v>
      </c>
      <c r="BG4" s="1">
        <f t="shared" si="2"/>
        <v>1</v>
      </c>
      <c r="BH4" s="1">
        <f t="shared" si="2"/>
        <v>1</v>
      </c>
      <c r="BI4" s="1">
        <f t="shared" si="2"/>
        <v>1</v>
      </c>
      <c r="BJ4" s="1">
        <f aca="true" t="shared" si="3" ref="BJ4:BW4">COUNTIF(BJ$25:BJ$86,0)</f>
        <v>1</v>
      </c>
      <c r="BK4" s="1">
        <f t="shared" si="3"/>
        <v>1</v>
      </c>
      <c r="BL4" s="1">
        <f t="shared" si="3"/>
        <v>1</v>
      </c>
      <c r="BM4" s="1">
        <f t="shared" si="3"/>
        <v>1</v>
      </c>
      <c r="BN4" s="1">
        <f t="shared" si="3"/>
        <v>1</v>
      </c>
      <c r="BO4" s="1">
        <f t="shared" si="3"/>
        <v>1</v>
      </c>
      <c r="BP4" s="1">
        <f t="shared" si="3"/>
        <v>1</v>
      </c>
      <c r="BQ4" s="1">
        <f t="shared" si="3"/>
        <v>1</v>
      </c>
      <c r="BR4" s="1">
        <f t="shared" si="3"/>
        <v>1</v>
      </c>
      <c r="BS4" s="1">
        <f t="shared" si="3"/>
        <v>1</v>
      </c>
      <c r="BT4" s="1">
        <f t="shared" si="3"/>
        <v>1</v>
      </c>
      <c r="BU4" s="1">
        <f t="shared" si="3"/>
        <v>1</v>
      </c>
      <c r="BV4" s="1">
        <f t="shared" si="3"/>
        <v>1</v>
      </c>
      <c r="BW4" s="1">
        <f t="shared" si="3"/>
        <v>1</v>
      </c>
      <c r="CA4" s="11">
        <v>0</v>
      </c>
      <c r="CB4" s="19">
        <f>COUNTIF(BX$25:BX$86,$CA4)</f>
        <v>1</v>
      </c>
      <c r="CC4" s="18">
        <f>COUNTIF(BY$25:BY$86,$CA4)</f>
        <v>1</v>
      </c>
      <c r="CD4" s="14">
        <f>COUNTIF(BZ$25:BZ$86,$CA4)</f>
        <v>1</v>
      </c>
    </row>
    <row r="5" spans="1:82" s="1" customFormat="1" ht="12.75">
      <c r="A5" s="1">
        <v>5</v>
      </c>
      <c r="B5" s="16" t="s">
        <v>1</v>
      </c>
      <c r="C5" s="1">
        <f>COUNTIF(C$25:C$86,"B")</f>
        <v>0</v>
      </c>
      <c r="D5" s="14">
        <f aca="true" t="shared" si="4" ref="D5:L5">COUNTIF(D$25:D$86,"B")</f>
        <v>0</v>
      </c>
      <c r="E5" s="14">
        <f t="shared" si="4"/>
        <v>0</v>
      </c>
      <c r="F5" s="1">
        <f t="shared" si="4"/>
        <v>0</v>
      </c>
      <c r="G5" s="1">
        <f t="shared" si="4"/>
        <v>0</v>
      </c>
      <c r="H5" s="1">
        <f t="shared" si="4"/>
        <v>0</v>
      </c>
      <c r="I5" s="14">
        <f t="shared" si="4"/>
        <v>0</v>
      </c>
      <c r="J5" s="1">
        <f t="shared" si="4"/>
        <v>0</v>
      </c>
      <c r="K5" s="14">
        <f t="shared" si="4"/>
        <v>0</v>
      </c>
      <c r="L5" s="1">
        <f t="shared" si="4"/>
        <v>0</v>
      </c>
      <c r="M5" s="1">
        <f>COUNTIF(M$25:M$86,"1")</f>
        <v>0</v>
      </c>
      <c r="N5" s="1">
        <f aca="true" t="shared" si="5" ref="N5:AY5">COUNTIF(N$25:N$86,"1")</f>
        <v>0</v>
      </c>
      <c r="O5" s="1">
        <f t="shared" si="5"/>
        <v>0</v>
      </c>
      <c r="P5" s="1">
        <f t="shared" si="5"/>
        <v>0</v>
      </c>
      <c r="Q5" s="1">
        <f t="shared" si="5"/>
        <v>0</v>
      </c>
      <c r="R5" s="1">
        <f t="shared" si="5"/>
        <v>0</v>
      </c>
      <c r="S5" s="1">
        <f t="shared" si="5"/>
        <v>0</v>
      </c>
      <c r="T5" s="1">
        <f t="shared" si="5"/>
        <v>0</v>
      </c>
      <c r="U5" s="1">
        <f t="shared" si="5"/>
        <v>0</v>
      </c>
      <c r="V5" s="1">
        <f t="shared" si="5"/>
        <v>0</v>
      </c>
      <c r="W5" s="1">
        <f t="shared" si="5"/>
        <v>0</v>
      </c>
      <c r="X5" s="1">
        <f t="shared" si="5"/>
        <v>0</v>
      </c>
      <c r="Y5" s="1">
        <f t="shared" si="5"/>
        <v>0</v>
      </c>
      <c r="Z5" s="1">
        <f t="shared" si="5"/>
        <v>0</v>
      </c>
      <c r="AA5" s="1">
        <f t="shared" si="5"/>
        <v>0</v>
      </c>
      <c r="AB5" s="1">
        <f t="shared" si="5"/>
        <v>0</v>
      </c>
      <c r="AC5" s="1">
        <f t="shared" si="5"/>
        <v>0</v>
      </c>
      <c r="AD5" s="1">
        <f t="shared" si="5"/>
        <v>0</v>
      </c>
      <c r="AE5" s="1">
        <f t="shared" si="5"/>
        <v>0</v>
      </c>
      <c r="AF5" s="1">
        <f t="shared" si="5"/>
        <v>0</v>
      </c>
      <c r="AG5" s="1">
        <f t="shared" si="5"/>
        <v>0</v>
      </c>
      <c r="AH5" s="1">
        <f t="shared" si="5"/>
        <v>0</v>
      </c>
      <c r="AI5" s="1">
        <f t="shared" si="5"/>
        <v>0</v>
      </c>
      <c r="AJ5" s="1">
        <f t="shared" si="5"/>
        <v>0</v>
      </c>
      <c r="AK5" s="1">
        <f t="shared" si="5"/>
        <v>0</v>
      </c>
      <c r="AL5" s="1">
        <f t="shared" si="5"/>
        <v>0</v>
      </c>
      <c r="AM5" s="1">
        <f t="shared" si="5"/>
        <v>0</v>
      </c>
      <c r="AN5" s="1">
        <f t="shared" si="5"/>
        <v>0</v>
      </c>
      <c r="AO5" s="1">
        <f t="shared" si="5"/>
        <v>0</v>
      </c>
      <c r="AP5" s="1">
        <f t="shared" si="5"/>
        <v>0</v>
      </c>
      <c r="AQ5" s="1">
        <f t="shared" si="5"/>
        <v>0</v>
      </c>
      <c r="AR5" s="1">
        <f t="shared" si="5"/>
        <v>0</v>
      </c>
      <c r="AS5" s="1">
        <f t="shared" si="5"/>
        <v>0</v>
      </c>
      <c r="AT5" s="1">
        <f t="shared" si="5"/>
        <v>0</v>
      </c>
      <c r="AU5" s="1">
        <f t="shared" si="5"/>
        <v>0</v>
      </c>
      <c r="AV5" s="1">
        <f t="shared" si="5"/>
        <v>0</v>
      </c>
      <c r="AW5" s="1">
        <f t="shared" si="5"/>
        <v>0</v>
      </c>
      <c r="AX5" s="1">
        <f t="shared" si="5"/>
        <v>0</v>
      </c>
      <c r="AY5" s="1">
        <f t="shared" si="5"/>
        <v>0</v>
      </c>
      <c r="AZ5" s="1">
        <f aca="true" t="shared" si="6" ref="AZ5:BW5">COUNTIF(AZ$25:AZ$86,1)</f>
        <v>0</v>
      </c>
      <c r="BA5" s="1">
        <f t="shared" si="6"/>
        <v>0</v>
      </c>
      <c r="BB5" s="1">
        <f t="shared" si="6"/>
        <v>0</v>
      </c>
      <c r="BC5" s="1">
        <f t="shared" si="6"/>
        <v>0</v>
      </c>
      <c r="BD5" s="1">
        <f t="shared" si="6"/>
        <v>0</v>
      </c>
      <c r="BE5" s="1">
        <f t="shared" si="6"/>
        <v>0</v>
      </c>
      <c r="BF5" s="1">
        <f t="shared" si="6"/>
        <v>0</v>
      </c>
      <c r="BG5" s="1">
        <f t="shared" si="6"/>
        <v>0</v>
      </c>
      <c r="BH5" s="1">
        <f t="shared" si="6"/>
        <v>0</v>
      </c>
      <c r="BI5" s="1">
        <f t="shared" si="6"/>
        <v>0</v>
      </c>
      <c r="BJ5" s="1">
        <f t="shared" si="6"/>
        <v>0</v>
      </c>
      <c r="BK5" s="1">
        <f t="shared" si="6"/>
        <v>0</v>
      </c>
      <c r="BL5" s="1">
        <f t="shared" si="6"/>
        <v>0</v>
      </c>
      <c r="BM5" s="1">
        <f t="shared" si="6"/>
        <v>0</v>
      </c>
      <c r="BN5" s="1">
        <f t="shared" si="6"/>
        <v>0</v>
      </c>
      <c r="BO5" s="1">
        <f t="shared" si="6"/>
        <v>0</v>
      </c>
      <c r="BP5" s="1">
        <f t="shared" si="6"/>
        <v>0</v>
      </c>
      <c r="BQ5" s="1">
        <f t="shared" si="6"/>
        <v>0</v>
      </c>
      <c r="BR5" s="1">
        <f t="shared" si="6"/>
        <v>0</v>
      </c>
      <c r="BS5" s="1">
        <f t="shared" si="6"/>
        <v>0</v>
      </c>
      <c r="BT5" s="1">
        <f t="shared" si="6"/>
        <v>0</v>
      </c>
      <c r="BU5" s="1">
        <f t="shared" si="6"/>
        <v>0</v>
      </c>
      <c r="BV5" s="1">
        <f t="shared" si="6"/>
        <v>0</v>
      </c>
      <c r="BW5" s="1">
        <f t="shared" si="6"/>
        <v>0</v>
      </c>
      <c r="CA5" s="11">
        <v>1</v>
      </c>
      <c r="CB5" s="19">
        <f aca="true" t="shared" si="7" ref="CB5:CB14">COUNTIF(BX$25:BX$86,$CA5)</f>
        <v>0</v>
      </c>
      <c r="CC5" s="18">
        <f aca="true" t="shared" si="8" ref="CC5:CC44">COUNTIF(BY$25:BY$86,$CA5)</f>
        <v>0</v>
      </c>
      <c r="CD5" s="14">
        <f aca="true" t="shared" si="9" ref="CD5:CD54">COUNTIF(BZ$25:BZ$86,$CA5)</f>
        <v>0</v>
      </c>
    </row>
    <row r="6" spans="1:82" s="1" customFormat="1" ht="12.75">
      <c r="A6" s="1">
        <v>6</v>
      </c>
      <c r="B6" s="16" t="s">
        <v>2</v>
      </c>
      <c r="C6" s="1">
        <f>COUNTIF(C$25:C$86,"C")</f>
        <v>0</v>
      </c>
      <c r="D6" s="1">
        <f aca="true" t="shared" si="10" ref="D6:L6">COUNTIF(D$25:D$86,"C")</f>
        <v>0</v>
      </c>
      <c r="E6" s="1">
        <f t="shared" si="10"/>
        <v>0</v>
      </c>
      <c r="F6" s="1">
        <f t="shared" si="10"/>
        <v>0</v>
      </c>
      <c r="G6" s="14">
        <f t="shared" si="10"/>
        <v>0</v>
      </c>
      <c r="H6" s="1">
        <f t="shared" si="10"/>
        <v>0</v>
      </c>
      <c r="I6" s="1">
        <f t="shared" si="10"/>
        <v>0</v>
      </c>
      <c r="J6" s="1">
        <f t="shared" si="10"/>
        <v>0</v>
      </c>
      <c r="K6" s="1">
        <f t="shared" si="10"/>
        <v>0</v>
      </c>
      <c r="L6" s="1">
        <f t="shared" si="10"/>
        <v>0</v>
      </c>
      <c r="AH6" s="1">
        <f>COUNTIF(AH$25:AH$86,"2")</f>
        <v>0</v>
      </c>
      <c r="AZ6" s="35"/>
      <c r="BJ6" s="1">
        <f>COUNTIF(BJ$25:BJ$86,2)</f>
        <v>0</v>
      </c>
      <c r="BK6" s="1">
        <f aca="true" t="shared" si="11" ref="BK6:BW6">COUNTIF(BK$25:BK$86,2)</f>
        <v>0</v>
      </c>
      <c r="BL6" s="1">
        <f t="shared" si="11"/>
        <v>0</v>
      </c>
      <c r="BM6" s="1">
        <f t="shared" si="11"/>
        <v>0</v>
      </c>
      <c r="BN6" s="1">
        <f t="shared" si="11"/>
        <v>0</v>
      </c>
      <c r="BO6" s="1">
        <f t="shared" si="11"/>
        <v>0</v>
      </c>
      <c r="BP6" s="1">
        <f t="shared" si="11"/>
        <v>0</v>
      </c>
      <c r="BQ6" s="1">
        <f t="shared" si="11"/>
        <v>0</v>
      </c>
      <c r="BR6" s="1">
        <f t="shared" si="11"/>
        <v>0</v>
      </c>
      <c r="BS6" s="1">
        <f t="shared" si="11"/>
        <v>0</v>
      </c>
      <c r="BT6" s="1">
        <f t="shared" si="11"/>
        <v>0</v>
      </c>
      <c r="BU6" s="1">
        <f t="shared" si="11"/>
        <v>0</v>
      </c>
      <c r="BV6" s="1">
        <f t="shared" si="11"/>
        <v>0</v>
      </c>
      <c r="BW6" s="1">
        <f t="shared" si="11"/>
        <v>0</v>
      </c>
      <c r="CA6" s="11">
        <v>2</v>
      </c>
      <c r="CB6" s="19">
        <f t="shared" si="7"/>
        <v>0</v>
      </c>
      <c r="CC6" s="18">
        <f t="shared" si="8"/>
        <v>0</v>
      </c>
      <c r="CD6" s="14">
        <f t="shared" si="9"/>
        <v>0</v>
      </c>
    </row>
    <row r="7" spans="1:88" s="1" customFormat="1" ht="12.75">
      <c r="A7" s="1">
        <v>7</v>
      </c>
      <c r="B7" s="16" t="s">
        <v>3</v>
      </c>
      <c r="C7" s="1">
        <f>COUNTIF(C$25:C$86,"D")</f>
        <v>0</v>
      </c>
      <c r="D7" s="1">
        <f aca="true" t="shared" si="12" ref="D7:L7">COUNTIF(D$25:D$86,"D")</f>
        <v>0</v>
      </c>
      <c r="E7" s="1">
        <f t="shared" si="12"/>
        <v>0</v>
      </c>
      <c r="F7" s="1">
        <f t="shared" si="12"/>
        <v>0</v>
      </c>
      <c r="G7" s="1">
        <f t="shared" si="12"/>
        <v>0</v>
      </c>
      <c r="H7" s="1">
        <f t="shared" si="12"/>
        <v>0</v>
      </c>
      <c r="I7" s="1">
        <f t="shared" si="12"/>
        <v>0</v>
      </c>
      <c r="J7" s="14">
        <f t="shared" si="12"/>
        <v>0</v>
      </c>
      <c r="K7" s="1">
        <f t="shared" si="12"/>
        <v>0</v>
      </c>
      <c r="L7" s="1">
        <f t="shared" si="12"/>
        <v>0</v>
      </c>
      <c r="AZ7" s="35"/>
      <c r="BJ7" s="1">
        <f>COUNTIF(BJ$25:BJ$86,3)</f>
        <v>0</v>
      </c>
      <c r="BL7" s="1">
        <f aca="true" t="shared" si="13" ref="BL7:BW7">COUNTIF(BL$25:BL$86,3)</f>
        <v>0</v>
      </c>
      <c r="BP7" s="1">
        <f t="shared" si="13"/>
        <v>0</v>
      </c>
      <c r="BQ7" s="1">
        <f t="shared" si="13"/>
        <v>0</v>
      </c>
      <c r="BR7" s="1">
        <f t="shared" si="13"/>
        <v>0</v>
      </c>
      <c r="BT7" s="1">
        <f t="shared" si="13"/>
        <v>0</v>
      </c>
      <c r="BU7" s="1">
        <f t="shared" si="13"/>
        <v>0</v>
      </c>
      <c r="BW7" s="1">
        <f t="shared" si="13"/>
        <v>0</v>
      </c>
      <c r="CA7" s="11">
        <v>3</v>
      </c>
      <c r="CB7" s="19">
        <f t="shared" si="7"/>
        <v>0</v>
      </c>
      <c r="CC7" s="18">
        <f t="shared" si="8"/>
        <v>0</v>
      </c>
      <c r="CD7" s="14">
        <f t="shared" si="9"/>
        <v>0</v>
      </c>
      <c r="CF7" s="17"/>
      <c r="CG7" s="17"/>
      <c r="CH7" s="17" t="s">
        <v>152</v>
      </c>
      <c r="CI7" s="17"/>
      <c r="CJ7" s="17"/>
    </row>
    <row r="8" spans="1:87" s="1" customFormat="1" ht="12.75">
      <c r="A8" s="1">
        <v>8</v>
      </c>
      <c r="B8" s="16"/>
      <c r="C8" s="70" t="s">
        <v>231</v>
      </c>
      <c r="D8" s="69"/>
      <c r="E8" s="69"/>
      <c r="J8" s="6"/>
      <c r="AZ8" s="35"/>
      <c r="BP8" s="1">
        <f>COUNTIF(BP$25:BP$86,4)</f>
        <v>0</v>
      </c>
      <c r="BQ8" s="1">
        <f>COUNTIF(BQ$25:BQ$86,4)</f>
        <v>0</v>
      </c>
      <c r="BW8" s="1">
        <f>COUNTIF(BW$25:BW$86,4)</f>
        <v>0</v>
      </c>
      <c r="CA8" s="11">
        <v>4</v>
      </c>
      <c r="CB8" s="19">
        <f t="shared" si="7"/>
        <v>0</v>
      </c>
      <c r="CC8" s="18">
        <f t="shared" si="8"/>
        <v>0</v>
      </c>
      <c r="CD8" s="14">
        <f t="shared" si="9"/>
        <v>0</v>
      </c>
      <c r="CG8" s="40" t="s">
        <v>40</v>
      </c>
      <c r="CH8" s="41" t="s">
        <v>41</v>
      </c>
      <c r="CI8" s="47" t="s">
        <v>104</v>
      </c>
    </row>
    <row r="9" spans="1:87" s="1" customFormat="1" ht="12.75">
      <c r="A9" s="1">
        <v>9</v>
      </c>
      <c r="B9" s="16" t="s">
        <v>13</v>
      </c>
      <c r="C9" s="69">
        <f>COUNTIF(C$25:C$86,"N")</f>
        <v>0</v>
      </c>
      <c r="D9" s="69">
        <f aca="true" t="shared" si="14" ref="D9:L9">COUNTIF(D$25:D$86,"N")</f>
        <v>0</v>
      </c>
      <c r="E9" s="69">
        <f t="shared" si="14"/>
        <v>0</v>
      </c>
      <c r="F9" s="69">
        <f t="shared" si="14"/>
        <v>0</v>
      </c>
      <c r="G9" s="69">
        <f t="shared" si="14"/>
        <v>0</v>
      </c>
      <c r="H9" s="69">
        <f t="shared" si="14"/>
        <v>0</v>
      </c>
      <c r="I9" s="69">
        <f t="shared" si="14"/>
        <v>0</v>
      </c>
      <c r="J9" s="69">
        <f t="shared" si="14"/>
        <v>0</v>
      </c>
      <c r="K9" s="69">
        <f t="shared" si="14"/>
        <v>0</v>
      </c>
      <c r="L9" s="69">
        <f t="shared" si="14"/>
        <v>0</v>
      </c>
      <c r="M9" s="69">
        <f aca="true" t="shared" si="15" ref="M9:AY9">COUNTIF(M$25:M$86,"N")</f>
        <v>0</v>
      </c>
      <c r="N9" s="69">
        <f t="shared" si="15"/>
        <v>0</v>
      </c>
      <c r="O9" s="69">
        <f t="shared" si="15"/>
        <v>0</v>
      </c>
      <c r="P9" s="69">
        <f t="shared" si="15"/>
        <v>0</v>
      </c>
      <c r="Q9" s="69">
        <f t="shared" si="15"/>
        <v>0</v>
      </c>
      <c r="R9" s="69">
        <f t="shared" si="15"/>
        <v>0</v>
      </c>
      <c r="S9" s="69">
        <f t="shared" si="15"/>
        <v>0</v>
      </c>
      <c r="T9" s="69">
        <f t="shared" si="15"/>
        <v>0</v>
      </c>
      <c r="U9" s="69">
        <f t="shared" si="15"/>
        <v>0</v>
      </c>
      <c r="V9" s="69">
        <f t="shared" si="15"/>
        <v>0</v>
      </c>
      <c r="W9" s="69">
        <f t="shared" si="15"/>
        <v>0</v>
      </c>
      <c r="X9" s="69">
        <f t="shared" si="15"/>
        <v>0</v>
      </c>
      <c r="Y9" s="69">
        <f t="shared" si="15"/>
        <v>0</v>
      </c>
      <c r="Z9" s="69">
        <f t="shared" si="15"/>
        <v>0</v>
      </c>
      <c r="AA9" s="69">
        <f t="shared" si="15"/>
        <v>0</v>
      </c>
      <c r="AB9" s="69">
        <f t="shared" si="15"/>
        <v>0</v>
      </c>
      <c r="AC9" s="69">
        <f t="shared" si="15"/>
        <v>0</v>
      </c>
      <c r="AD9" s="69">
        <f t="shared" si="15"/>
        <v>0</v>
      </c>
      <c r="AE9" s="69">
        <f t="shared" si="15"/>
        <v>0</v>
      </c>
      <c r="AF9" s="69">
        <f t="shared" si="15"/>
        <v>0</v>
      </c>
      <c r="AG9" s="69">
        <f t="shared" si="15"/>
        <v>0</v>
      </c>
      <c r="AH9" s="69">
        <f t="shared" si="15"/>
        <v>0</v>
      </c>
      <c r="AI9" s="69">
        <f t="shared" si="15"/>
        <v>0</v>
      </c>
      <c r="AJ9" s="69">
        <f t="shared" si="15"/>
        <v>0</v>
      </c>
      <c r="AK9" s="69">
        <f t="shared" si="15"/>
        <v>0</v>
      </c>
      <c r="AL9" s="69">
        <f t="shared" si="15"/>
        <v>0</v>
      </c>
      <c r="AM9" s="69">
        <f t="shared" si="15"/>
        <v>0</v>
      </c>
      <c r="AN9" s="69">
        <f t="shared" si="15"/>
        <v>0</v>
      </c>
      <c r="AO9" s="69">
        <f t="shared" si="15"/>
        <v>0</v>
      </c>
      <c r="AP9" s="69">
        <f t="shared" si="15"/>
        <v>0</v>
      </c>
      <c r="AQ9" s="69">
        <f t="shared" si="15"/>
        <v>0</v>
      </c>
      <c r="AR9" s="69">
        <f t="shared" si="15"/>
        <v>0</v>
      </c>
      <c r="AS9" s="69">
        <f t="shared" si="15"/>
        <v>0</v>
      </c>
      <c r="AT9" s="69">
        <f t="shared" si="15"/>
        <v>0</v>
      </c>
      <c r="AU9" s="69">
        <f t="shared" si="15"/>
        <v>0</v>
      </c>
      <c r="AV9" s="69">
        <f t="shared" si="15"/>
        <v>0</v>
      </c>
      <c r="AW9" s="69">
        <f t="shared" si="15"/>
        <v>0</v>
      </c>
      <c r="AX9" s="69">
        <f t="shared" si="15"/>
        <v>0</v>
      </c>
      <c r="AY9" s="69">
        <f t="shared" si="15"/>
        <v>0</v>
      </c>
      <c r="AZ9" s="35"/>
      <c r="BP9" s="1">
        <f>COUNTIF(BP$25:BP$86,5)</f>
        <v>0</v>
      </c>
      <c r="CA9" s="11">
        <v>5</v>
      </c>
      <c r="CB9" s="19">
        <f t="shared" si="7"/>
        <v>0</v>
      </c>
      <c r="CC9" s="18">
        <f t="shared" si="8"/>
        <v>0</v>
      </c>
      <c r="CD9" s="14">
        <f t="shared" si="9"/>
        <v>0</v>
      </c>
      <c r="CF9" s="16" t="s">
        <v>150</v>
      </c>
      <c r="CG9" s="49">
        <f>SUM(BX25:BX86)/$B$3</f>
        <v>0</v>
      </c>
      <c r="CH9" s="51">
        <f>SUM(BY25:BY86)/$B$3</f>
        <v>0</v>
      </c>
      <c r="CI9" s="53">
        <f>SUM(BZ25:BZ86)/$B$3</f>
        <v>0</v>
      </c>
    </row>
    <row r="10" spans="1:87" s="1" customFormat="1" ht="12.75">
      <c r="A10" s="1">
        <v>10</v>
      </c>
      <c r="B10" s="16"/>
      <c r="C10" s="34"/>
      <c r="D10" s="6"/>
      <c r="E10" s="6"/>
      <c r="F10" s="6"/>
      <c r="G10" s="6"/>
      <c r="H10" s="6"/>
      <c r="J10" s="6"/>
      <c r="K10" s="6"/>
      <c r="L10" s="6"/>
      <c r="M10" s="6"/>
      <c r="N10" s="6"/>
      <c r="O10" s="6"/>
      <c r="P10" s="6"/>
      <c r="AZ10" s="35"/>
      <c r="BV10" s="6"/>
      <c r="BW10" s="34"/>
      <c r="BX10" s="6"/>
      <c r="BY10" s="6"/>
      <c r="BZ10" s="6"/>
      <c r="CA10" s="11">
        <v>6</v>
      </c>
      <c r="CB10" s="19">
        <f t="shared" si="7"/>
        <v>0</v>
      </c>
      <c r="CC10" s="18">
        <f t="shared" si="8"/>
        <v>0</v>
      </c>
      <c r="CD10" s="14">
        <f t="shared" si="9"/>
        <v>0</v>
      </c>
      <c r="CF10" s="16" t="s">
        <v>151</v>
      </c>
      <c r="CG10" s="50">
        <f>SUM(BX25:BX86)/(10*$B$3)</f>
        <v>0</v>
      </c>
      <c r="CH10" s="52">
        <f>SUM(BY25:BY86)/(40*$B$3)</f>
        <v>0</v>
      </c>
      <c r="CI10" s="54">
        <f>SUM(BZ25:BZ86)/(50*$B$3)</f>
        <v>0</v>
      </c>
    </row>
    <row r="11" spans="1:82" s="1" customFormat="1" ht="12.75">
      <c r="A11" s="1">
        <v>11</v>
      </c>
      <c r="B11" s="16" t="s">
        <v>28</v>
      </c>
      <c r="C11" s="8">
        <f aca="true" t="shared" si="16" ref="C11:AH11">C4/$B$3</f>
        <v>0</v>
      </c>
      <c r="D11" s="7">
        <f t="shared" si="16"/>
        <v>0</v>
      </c>
      <c r="E11" s="7">
        <f t="shared" si="16"/>
        <v>0</v>
      </c>
      <c r="F11" s="8">
        <f t="shared" si="16"/>
        <v>0</v>
      </c>
      <c r="G11" s="7">
        <f t="shared" si="16"/>
        <v>0</v>
      </c>
      <c r="H11" s="8">
        <f t="shared" si="16"/>
        <v>0</v>
      </c>
      <c r="I11" s="7">
        <f t="shared" si="16"/>
        <v>0</v>
      </c>
      <c r="J11" s="7">
        <f t="shared" si="16"/>
        <v>0</v>
      </c>
      <c r="K11" s="7">
        <f t="shared" si="16"/>
        <v>0</v>
      </c>
      <c r="L11" s="8">
        <f t="shared" si="16"/>
        <v>0</v>
      </c>
      <c r="M11" s="7">
        <f t="shared" si="16"/>
        <v>0</v>
      </c>
      <c r="N11" s="7">
        <f t="shared" si="16"/>
        <v>0</v>
      </c>
      <c r="O11" s="7">
        <f t="shared" si="16"/>
        <v>0</v>
      </c>
      <c r="P11" s="7">
        <f t="shared" si="16"/>
        <v>0</v>
      </c>
      <c r="Q11" s="7">
        <f t="shared" si="16"/>
        <v>0</v>
      </c>
      <c r="R11" s="7">
        <f t="shared" si="16"/>
        <v>0</v>
      </c>
      <c r="S11" s="7">
        <f t="shared" si="16"/>
        <v>0</v>
      </c>
      <c r="T11" s="7">
        <f t="shared" si="16"/>
        <v>0</v>
      </c>
      <c r="U11" s="7">
        <f t="shared" si="16"/>
        <v>0</v>
      </c>
      <c r="V11" s="7">
        <f t="shared" si="16"/>
        <v>0</v>
      </c>
      <c r="W11" s="7">
        <f t="shared" si="16"/>
        <v>0</v>
      </c>
      <c r="X11" s="7">
        <f t="shared" si="16"/>
        <v>0</v>
      </c>
      <c r="Y11" s="7">
        <f t="shared" si="16"/>
        <v>0</v>
      </c>
      <c r="Z11" s="7">
        <f t="shared" si="16"/>
        <v>0</v>
      </c>
      <c r="AA11" s="7">
        <f t="shared" si="16"/>
        <v>0</v>
      </c>
      <c r="AB11" s="7">
        <f t="shared" si="16"/>
        <v>0</v>
      </c>
      <c r="AC11" s="7">
        <f t="shared" si="16"/>
        <v>0</v>
      </c>
      <c r="AD11" s="7">
        <f t="shared" si="16"/>
        <v>0</v>
      </c>
      <c r="AE11" s="7">
        <f t="shared" si="16"/>
        <v>0</v>
      </c>
      <c r="AF11" s="7">
        <f t="shared" si="16"/>
        <v>0</v>
      </c>
      <c r="AG11" s="7">
        <f t="shared" si="16"/>
        <v>0</v>
      </c>
      <c r="AH11" s="7">
        <f t="shared" si="16"/>
        <v>0</v>
      </c>
      <c r="AI11" s="7">
        <f aca="true" t="shared" si="17" ref="AI11:AY11">AI4/$B$3</f>
        <v>0</v>
      </c>
      <c r="AJ11" s="7">
        <f t="shared" si="17"/>
        <v>0</v>
      </c>
      <c r="AK11" s="7">
        <f t="shared" si="17"/>
        <v>0</v>
      </c>
      <c r="AL11" s="7">
        <f t="shared" si="17"/>
        <v>0</v>
      </c>
      <c r="AM11" s="7">
        <f t="shared" si="17"/>
        <v>0</v>
      </c>
      <c r="AN11" s="7">
        <f t="shared" si="17"/>
        <v>0</v>
      </c>
      <c r="AO11" s="7">
        <f t="shared" si="17"/>
        <v>0</v>
      </c>
      <c r="AP11" s="7">
        <f t="shared" si="17"/>
        <v>0</v>
      </c>
      <c r="AQ11" s="7">
        <f t="shared" si="17"/>
        <v>0</v>
      </c>
      <c r="AR11" s="7">
        <f t="shared" si="17"/>
        <v>0</v>
      </c>
      <c r="AS11" s="7">
        <f t="shared" si="17"/>
        <v>0</v>
      </c>
      <c r="AT11" s="7">
        <f t="shared" si="17"/>
        <v>0</v>
      </c>
      <c r="AU11" s="7">
        <f t="shared" si="17"/>
        <v>0</v>
      </c>
      <c r="AV11" s="7">
        <f t="shared" si="17"/>
        <v>0</v>
      </c>
      <c r="AW11" s="7">
        <f t="shared" si="17"/>
        <v>0</v>
      </c>
      <c r="AX11" s="7">
        <f t="shared" si="17"/>
        <v>0</v>
      </c>
      <c r="AY11" s="7">
        <f t="shared" si="17"/>
        <v>0</v>
      </c>
      <c r="AZ11" s="7">
        <f aca="true" t="shared" si="18" ref="AZ11:BW11">AZ4/$B$3</f>
        <v>1</v>
      </c>
      <c r="BA11" s="7">
        <f t="shared" si="18"/>
        <v>1</v>
      </c>
      <c r="BB11" s="7">
        <f t="shared" si="18"/>
        <v>1</v>
      </c>
      <c r="BC11" s="7">
        <f t="shared" si="18"/>
        <v>1</v>
      </c>
      <c r="BD11" s="7">
        <f t="shared" si="18"/>
        <v>1</v>
      </c>
      <c r="BE11" s="7">
        <f t="shared" si="18"/>
        <v>1</v>
      </c>
      <c r="BF11" s="7">
        <f t="shared" si="18"/>
        <v>1</v>
      </c>
      <c r="BG11" s="7">
        <f t="shared" si="18"/>
        <v>1</v>
      </c>
      <c r="BH11" s="7">
        <f t="shared" si="18"/>
        <v>1</v>
      </c>
      <c r="BI11" s="7">
        <f t="shared" si="18"/>
        <v>1</v>
      </c>
      <c r="BJ11" s="7">
        <f t="shared" si="18"/>
        <v>1</v>
      </c>
      <c r="BK11" s="7">
        <f t="shared" si="18"/>
        <v>1</v>
      </c>
      <c r="BL11" s="7">
        <f t="shared" si="18"/>
        <v>1</v>
      </c>
      <c r="BM11" s="7">
        <f t="shared" si="18"/>
        <v>1</v>
      </c>
      <c r="BN11" s="7">
        <f t="shared" si="18"/>
        <v>1</v>
      </c>
      <c r="BO11" s="7">
        <f t="shared" si="18"/>
        <v>1</v>
      </c>
      <c r="BP11" s="7">
        <f t="shared" si="18"/>
        <v>1</v>
      </c>
      <c r="BQ11" s="7">
        <f t="shared" si="18"/>
        <v>1</v>
      </c>
      <c r="BR11" s="7">
        <f t="shared" si="18"/>
        <v>1</v>
      </c>
      <c r="BS11" s="7">
        <f t="shared" si="18"/>
        <v>1</v>
      </c>
      <c r="BT11" s="7">
        <f t="shared" si="18"/>
        <v>1</v>
      </c>
      <c r="BU11" s="7">
        <f t="shared" si="18"/>
        <v>1</v>
      </c>
      <c r="BV11" s="7">
        <f t="shared" si="18"/>
        <v>1</v>
      </c>
      <c r="BW11" s="7">
        <f t="shared" si="18"/>
        <v>1</v>
      </c>
      <c r="BX11" s="7"/>
      <c r="BY11" s="7"/>
      <c r="BZ11" s="7"/>
      <c r="CA11" s="11">
        <v>7</v>
      </c>
      <c r="CB11" s="19">
        <f t="shared" si="7"/>
        <v>0</v>
      </c>
      <c r="CC11" s="18">
        <f t="shared" si="8"/>
        <v>0</v>
      </c>
      <c r="CD11" s="14">
        <f t="shared" si="9"/>
        <v>0</v>
      </c>
    </row>
    <row r="12" spans="1:82" s="1" customFormat="1" ht="12.75">
      <c r="A12" s="1">
        <v>12</v>
      </c>
      <c r="B12" s="16" t="s">
        <v>29</v>
      </c>
      <c r="C12" s="7">
        <f aca="true" t="shared" si="19" ref="C12:AH12">C5/$B$3</f>
        <v>0</v>
      </c>
      <c r="D12" s="8">
        <f t="shared" si="19"/>
        <v>0</v>
      </c>
      <c r="E12" s="8">
        <f t="shared" si="19"/>
        <v>0</v>
      </c>
      <c r="F12" s="7">
        <f t="shared" si="19"/>
        <v>0</v>
      </c>
      <c r="G12" s="7">
        <f t="shared" si="19"/>
        <v>0</v>
      </c>
      <c r="H12" s="7">
        <f t="shared" si="19"/>
        <v>0</v>
      </c>
      <c r="I12" s="8">
        <f t="shared" si="19"/>
        <v>0</v>
      </c>
      <c r="J12" s="7">
        <f t="shared" si="19"/>
        <v>0</v>
      </c>
      <c r="K12" s="8">
        <f t="shared" si="19"/>
        <v>0</v>
      </c>
      <c r="L12" s="7">
        <f t="shared" si="19"/>
        <v>0</v>
      </c>
      <c r="M12" s="7">
        <f t="shared" si="19"/>
        <v>0</v>
      </c>
      <c r="N12" s="7">
        <f t="shared" si="19"/>
        <v>0</v>
      </c>
      <c r="O12" s="7">
        <f t="shared" si="19"/>
        <v>0</v>
      </c>
      <c r="P12" s="7">
        <f t="shared" si="19"/>
        <v>0</v>
      </c>
      <c r="Q12" s="7">
        <f t="shared" si="19"/>
        <v>0</v>
      </c>
      <c r="R12" s="7">
        <f t="shared" si="19"/>
        <v>0</v>
      </c>
      <c r="S12" s="7">
        <f t="shared" si="19"/>
        <v>0</v>
      </c>
      <c r="T12" s="7">
        <f t="shared" si="19"/>
        <v>0</v>
      </c>
      <c r="U12" s="7">
        <f t="shared" si="19"/>
        <v>0</v>
      </c>
      <c r="V12" s="7">
        <f t="shared" si="19"/>
        <v>0</v>
      </c>
      <c r="W12" s="7">
        <f t="shared" si="19"/>
        <v>0</v>
      </c>
      <c r="X12" s="7">
        <f t="shared" si="19"/>
        <v>0</v>
      </c>
      <c r="Y12" s="7">
        <f t="shared" si="19"/>
        <v>0</v>
      </c>
      <c r="Z12" s="7">
        <f t="shared" si="19"/>
        <v>0</v>
      </c>
      <c r="AA12" s="7">
        <f t="shared" si="19"/>
        <v>0</v>
      </c>
      <c r="AB12" s="7">
        <f t="shared" si="19"/>
        <v>0</v>
      </c>
      <c r="AC12" s="7">
        <f t="shared" si="19"/>
        <v>0</v>
      </c>
      <c r="AD12" s="7">
        <f t="shared" si="19"/>
        <v>0</v>
      </c>
      <c r="AE12" s="7">
        <f t="shared" si="19"/>
        <v>0</v>
      </c>
      <c r="AF12" s="7">
        <f t="shared" si="19"/>
        <v>0</v>
      </c>
      <c r="AG12" s="7">
        <f t="shared" si="19"/>
        <v>0</v>
      </c>
      <c r="AH12" s="7">
        <f t="shared" si="19"/>
        <v>0</v>
      </c>
      <c r="AI12" s="7">
        <f aca="true" t="shared" si="20" ref="AI12:AY12">AI5/$B$3</f>
        <v>0</v>
      </c>
      <c r="AJ12" s="7">
        <f t="shared" si="20"/>
        <v>0</v>
      </c>
      <c r="AK12" s="7">
        <f t="shared" si="20"/>
        <v>0</v>
      </c>
      <c r="AL12" s="7">
        <f t="shared" si="20"/>
        <v>0</v>
      </c>
      <c r="AM12" s="7">
        <f t="shared" si="20"/>
        <v>0</v>
      </c>
      <c r="AN12" s="7">
        <f t="shared" si="20"/>
        <v>0</v>
      </c>
      <c r="AO12" s="7">
        <f t="shared" si="20"/>
        <v>0</v>
      </c>
      <c r="AP12" s="7">
        <f t="shared" si="20"/>
        <v>0</v>
      </c>
      <c r="AQ12" s="7">
        <f t="shared" si="20"/>
        <v>0</v>
      </c>
      <c r="AR12" s="7">
        <f t="shared" si="20"/>
        <v>0</v>
      </c>
      <c r="AS12" s="7">
        <f t="shared" si="20"/>
        <v>0</v>
      </c>
      <c r="AT12" s="7">
        <f t="shared" si="20"/>
        <v>0</v>
      </c>
      <c r="AU12" s="7">
        <f t="shared" si="20"/>
        <v>0</v>
      </c>
      <c r="AV12" s="7">
        <f t="shared" si="20"/>
        <v>0</v>
      </c>
      <c r="AW12" s="7">
        <f t="shared" si="20"/>
        <v>0</v>
      </c>
      <c r="AX12" s="7">
        <f t="shared" si="20"/>
        <v>0</v>
      </c>
      <c r="AY12" s="7">
        <f t="shared" si="20"/>
        <v>0</v>
      </c>
      <c r="AZ12" s="7">
        <f aca="true" t="shared" si="21" ref="AZ12:BW13">AZ5/$B$3</f>
        <v>0</v>
      </c>
      <c r="BA12" s="7">
        <f t="shared" si="21"/>
        <v>0</v>
      </c>
      <c r="BB12" s="7">
        <f t="shared" si="21"/>
        <v>0</v>
      </c>
      <c r="BC12" s="7">
        <f t="shared" si="21"/>
        <v>0</v>
      </c>
      <c r="BD12" s="7">
        <f t="shared" si="21"/>
        <v>0</v>
      </c>
      <c r="BE12" s="7">
        <f t="shared" si="21"/>
        <v>0</v>
      </c>
      <c r="BF12" s="7">
        <f t="shared" si="21"/>
        <v>0</v>
      </c>
      <c r="BG12" s="7">
        <f t="shared" si="21"/>
        <v>0</v>
      </c>
      <c r="BH12" s="7">
        <f t="shared" si="21"/>
        <v>0</v>
      </c>
      <c r="BI12" s="7">
        <f t="shared" si="21"/>
        <v>0</v>
      </c>
      <c r="BJ12" s="7">
        <f t="shared" si="21"/>
        <v>0</v>
      </c>
      <c r="BK12" s="7">
        <f t="shared" si="21"/>
        <v>0</v>
      </c>
      <c r="BL12" s="7">
        <f t="shared" si="21"/>
        <v>0</v>
      </c>
      <c r="BM12" s="7">
        <f t="shared" si="21"/>
        <v>0</v>
      </c>
      <c r="BN12" s="7">
        <f t="shared" si="21"/>
        <v>0</v>
      </c>
      <c r="BO12" s="7">
        <f t="shared" si="21"/>
        <v>0</v>
      </c>
      <c r="BP12" s="7">
        <f t="shared" si="21"/>
        <v>0</v>
      </c>
      <c r="BQ12" s="7">
        <f t="shared" si="21"/>
        <v>0</v>
      </c>
      <c r="BR12" s="7">
        <f t="shared" si="21"/>
        <v>0</v>
      </c>
      <c r="BS12" s="7">
        <f t="shared" si="21"/>
        <v>0</v>
      </c>
      <c r="BT12" s="7">
        <f t="shared" si="21"/>
        <v>0</v>
      </c>
      <c r="BU12" s="7">
        <f t="shared" si="21"/>
        <v>0</v>
      </c>
      <c r="BV12" s="7">
        <f t="shared" si="21"/>
        <v>0</v>
      </c>
      <c r="BW12" s="7">
        <f t="shared" si="21"/>
        <v>0</v>
      </c>
      <c r="CA12" s="11">
        <v>8</v>
      </c>
      <c r="CB12" s="19">
        <f t="shared" si="7"/>
        <v>0</v>
      </c>
      <c r="CC12" s="18">
        <f t="shared" si="8"/>
        <v>0</v>
      </c>
      <c r="CD12" s="14">
        <f t="shared" si="9"/>
        <v>0</v>
      </c>
    </row>
    <row r="13" spans="1:82" s="1" customFormat="1" ht="12.75">
      <c r="A13" s="1">
        <v>13</v>
      </c>
      <c r="B13" s="16" t="s">
        <v>102</v>
      </c>
      <c r="C13" s="7">
        <f aca="true" t="shared" si="22" ref="C13:L13">C6/$B$3</f>
        <v>0</v>
      </c>
      <c r="D13" s="7">
        <f t="shared" si="22"/>
        <v>0</v>
      </c>
      <c r="E13" s="7">
        <f t="shared" si="22"/>
        <v>0</v>
      </c>
      <c r="F13" s="7">
        <f t="shared" si="22"/>
        <v>0</v>
      </c>
      <c r="G13" s="8">
        <f t="shared" si="22"/>
        <v>0</v>
      </c>
      <c r="H13" s="7">
        <f t="shared" si="22"/>
        <v>0</v>
      </c>
      <c r="I13" s="7">
        <f t="shared" si="22"/>
        <v>0</v>
      </c>
      <c r="J13" s="7">
        <f t="shared" si="22"/>
        <v>0</v>
      </c>
      <c r="K13" s="7">
        <f t="shared" si="22"/>
        <v>0</v>
      </c>
      <c r="L13" s="7">
        <f t="shared" si="22"/>
        <v>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AZ13" s="35"/>
      <c r="BJ13" s="7">
        <f>BJ6/$B$3</f>
        <v>0</v>
      </c>
      <c r="BK13" s="7">
        <f t="shared" si="21"/>
        <v>0</v>
      </c>
      <c r="BL13" s="7">
        <f>BL6/$B$3</f>
        <v>0</v>
      </c>
      <c r="BM13" s="7">
        <f t="shared" si="21"/>
        <v>0</v>
      </c>
      <c r="BN13" s="7">
        <f t="shared" si="21"/>
        <v>0</v>
      </c>
      <c r="BO13" s="7">
        <f t="shared" si="21"/>
        <v>0</v>
      </c>
      <c r="BP13" s="7">
        <f aca="true" t="shared" si="23" ref="BP13:BR14">BP6/$B$3</f>
        <v>0</v>
      </c>
      <c r="BQ13" s="7">
        <f t="shared" si="23"/>
        <v>0</v>
      </c>
      <c r="BR13" s="7">
        <f t="shared" si="23"/>
        <v>0</v>
      </c>
      <c r="BS13" s="7">
        <f t="shared" si="21"/>
        <v>0</v>
      </c>
      <c r="BT13" s="7">
        <f>BT6/$B$3</f>
        <v>0</v>
      </c>
      <c r="BU13" s="7">
        <f>BU6/$B$3</f>
        <v>0</v>
      </c>
      <c r="BV13" s="7">
        <f t="shared" si="21"/>
        <v>0</v>
      </c>
      <c r="BW13" s="7">
        <f>BW6/$B$3</f>
        <v>0</v>
      </c>
      <c r="CA13" s="11">
        <v>9</v>
      </c>
      <c r="CB13" s="19">
        <f t="shared" si="7"/>
        <v>0</v>
      </c>
      <c r="CC13" s="18">
        <f t="shared" si="8"/>
        <v>0</v>
      </c>
      <c r="CD13" s="14">
        <f t="shared" si="9"/>
        <v>0</v>
      </c>
    </row>
    <row r="14" spans="1:82" s="1" customFormat="1" ht="12.75">
      <c r="A14" s="1">
        <v>14</v>
      </c>
      <c r="B14" s="16" t="s">
        <v>30</v>
      </c>
      <c r="C14" s="7">
        <f aca="true" t="shared" si="24" ref="C14:L14">C7/$B$3</f>
        <v>0</v>
      </c>
      <c r="D14" s="7">
        <f t="shared" si="24"/>
        <v>0</v>
      </c>
      <c r="E14" s="7">
        <f t="shared" si="24"/>
        <v>0</v>
      </c>
      <c r="F14" s="7">
        <f t="shared" si="24"/>
        <v>0</v>
      </c>
      <c r="G14" s="7">
        <f t="shared" si="24"/>
        <v>0</v>
      </c>
      <c r="H14" s="7">
        <f t="shared" si="24"/>
        <v>0</v>
      </c>
      <c r="I14" s="7">
        <f t="shared" si="24"/>
        <v>0</v>
      </c>
      <c r="J14" s="8">
        <f t="shared" si="24"/>
        <v>0</v>
      </c>
      <c r="K14" s="7">
        <f t="shared" si="24"/>
        <v>0</v>
      </c>
      <c r="L14" s="7">
        <f t="shared" si="24"/>
        <v>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AZ14" s="35"/>
      <c r="BJ14" s="7">
        <f>BJ7/$B$3</f>
        <v>0</v>
      </c>
      <c r="BL14" s="7">
        <f>BL7/$B$3</f>
        <v>0</v>
      </c>
      <c r="BP14" s="7">
        <f t="shared" si="23"/>
        <v>0</v>
      </c>
      <c r="BQ14" s="7">
        <f t="shared" si="23"/>
        <v>0</v>
      </c>
      <c r="BR14" s="7">
        <f t="shared" si="23"/>
        <v>0</v>
      </c>
      <c r="BT14" s="7">
        <f>BT7/$B$3</f>
        <v>0</v>
      </c>
      <c r="BU14" s="7">
        <f>BU7/$B$3</f>
        <v>0</v>
      </c>
      <c r="BW14" s="7">
        <f>BW7/$B$3</f>
        <v>0</v>
      </c>
      <c r="CA14" s="11">
        <v>10</v>
      </c>
      <c r="CB14" s="19">
        <f t="shared" si="7"/>
        <v>0</v>
      </c>
      <c r="CC14" s="18">
        <f t="shared" si="8"/>
        <v>0</v>
      </c>
      <c r="CD14" s="14">
        <f t="shared" si="9"/>
        <v>0</v>
      </c>
    </row>
    <row r="15" spans="1:82" s="1" customFormat="1" ht="12.75">
      <c r="A15" s="1">
        <v>15</v>
      </c>
      <c r="B15" s="16"/>
      <c r="C15" s="67" t="s">
        <v>230</v>
      </c>
      <c r="D15" s="68"/>
      <c r="E15" s="6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AZ15" s="35"/>
      <c r="BL15" s="7"/>
      <c r="BP15" s="7">
        <f>BP8/$B$3</f>
        <v>0</v>
      </c>
      <c r="BQ15" s="7">
        <f>BQ8/$B$3</f>
        <v>0</v>
      </c>
      <c r="BW15" s="7">
        <f>BW8/$B$3</f>
        <v>0</v>
      </c>
      <c r="CA15" s="11">
        <v>11</v>
      </c>
      <c r="CB15" s="6"/>
      <c r="CC15" s="18">
        <f t="shared" si="8"/>
        <v>0</v>
      </c>
      <c r="CD15" s="14">
        <f t="shared" si="9"/>
        <v>0</v>
      </c>
    </row>
    <row r="16" spans="1:82" s="1" customFormat="1" ht="12.75">
      <c r="A16" s="1">
        <v>16</v>
      </c>
      <c r="B16" s="16" t="s">
        <v>31</v>
      </c>
      <c r="C16" s="68">
        <f aca="true" t="shared" si="25" ref="C16:L16">C9/$B$3</f>
        <v>0</v>
      </c>
      <c r="D16" s="68">
        <f t="shared" si="25"/>
        <v>0</v>
      </c>
      <c r="E16" s="68">
        <f t="shared" si="25"/>
        <v>0</v>
      </c>
      <c r="F16" s="68">
        <f t="shared" si="25"/>
        <v>0</v>
      </c>
      <c r="G16" s="68">
        <f t="shared" si="25"/>
        <v>0</v>
      </c>
      <c r="H16" s="68">
        <f t="shared" si="25"/>
        <v>0</v>
      </c>
      <c r="I16" s="68">
        <f t="shared" si="25"/>
        <v>0</v>
      </c>
      <c r="J16" s="68">
        <f t="shared" si="25"/>
        <v>0</v>
      </c>
      <c r="K16" s="68">
        <f t="shared" si="25"/>
        <v>0</v>
      </c>
      <c r="L16" s="68">
        <f t="shared" si="25"/>
        <v>0</v>
      </c>
      <c r="M16" s="68">
        <f aca="true" t="shared" si="26" ref="M16:AY16">M9/$B$3</f>
        <v>0</v>
      </c>
      <c r="N16" s="68">
        <f t="shared" si="26"/>
        <v>0</v>
      </c>
      <c r="O16" s="68">
        <f t="shared" si="26"/>
        <v>0</v>
      </c>
      <c r="P16" s="68">
        <f t="shared" si="26"/>
        <v>0</v>
      </c>
      <c r="Q16" s="68">
        <f t="shared" si="26"/>
        <v>0</v>
      </c>
      <c r="R16" s="68">
        <f t="shared" si="26"/>
        <v>0</v>
      </c>
      <c r="S16" s="68">
        <f t="shared" si="26"/>
        <v>0</v>
      </c>
      <c r="T16" s="68">
        <f t="shared" si="26"/>
        <v>0</v>
      </c>
      <c r="U16" s="68">
        <f t="shared" si="26"/>
        <v>0</v>
      </c>
      <c r="V16" s="68">
        <f t="shared" si="26"/>
        <v>0</v>
      </c>
      <c r="W16" s="68">
        <f t="shared" si="26"/>
        <v>0</v>
      </c>
      <c r="X16" s="68">
        <f t="shared" si="26"/>
        <v>0</v>
      </c>
      <c r="Y16" s="68">
        <f t="shared" si="26"/>
        <v>0</v>
      </c>
      <c r="Z16" s="68">
        <f t="shared" si="26"/>
        <v>0</v>
      </c>
      <c r="AA16" s="68">
        <f t="shared" si="26"/>
        <v>0</v>
      </c>
      <c r="AB16" s="68">
        <f t="shared" si="26"/>
        <v>0</v>
      </c>
      <c r="AC16" s="68">
        <f t="shared" si="26"/>
        <v>0</v>
      </c>
      <c r="AD16" s="68">
        <f t="shared" si="26"/>
        <v>0</v>
      </c>
      <c r="AE16" s="68">
        <f t="shared" si="26"/>
        <v>0</v>
      </c>
      <c r="AF16" s="68">
        <f t="shared" si="26"/>
        <v>0</v>
      </c>
      <c r="AG16" s="68">
        <f t="shared" si="26"/>
        <v>0</v>
      </c>
      <c r="AH16" s="68">
        <f t="shared" si="26"/>
        <v>0</v>
      </c>
      <c r="AI16" s="68">
        <f t="shared" si="26"/>
        <v>0</v>
      </c>
      <c r="AJ16" s="68">
        <f t="shared" si="26"/>
        <v>0</v>
      </c>
      <c r="AK16" s="68">
        <f t="shared" si="26"/>
        <v>0</v>
      </c>
      <c r="AL16" s="68">
        <f t="shared" si="26"/>
        <v>0</v>
      </c>
      <c r="AM16" s="68">
        <f t="shared" si="26"/>
        <v>0</v>
      </c>
      <c r="AN16" s="68">
        <f t="shared" si="26"/>
        <v>0</v>
      </c>
      <c r="AO16" s="68">
        <f t="shared" si="26"/>
        <v>0</v>
      </c>
      <c r="AP16" s="68">
        <f t="shared" si="26"/>
        <v>0</v>
      </c>
      <c r="AQ16" s="68">
        <f t="shared" si="26"/>
        <v>0</v>
      </c>
      <c r="AR16" s="68">
        <f t="shared" si="26"/>
        <v>0</v>
      </c>
      <c r="AS16" s="68">
        <f t="shared" si="26"/>
        <v>0</v>
      </c>
      <c r="AT16" s="68">
        <f t="shared" si="26"/>
        <v>0</v>
      </c>
      <c r="AU16" s="68">
        <f t="shared" si="26"/>
        <v>0</v>
      </c>
      <c r="AV16" s="68">
        <f t="shared" si="26"/>
        <v>0</v>
      </c>
      <c r="AW16" s="68">
        <f t="shared" si="26"/>
        <v>0</v>
      </c>
      <c r="AX16" s="68">
        <f t="shared" si="26"/>
        <v>0</v>
      </c>
      <c r="AY16" s="68">
        <f t="shared" si="26"/>
        <v>0</v>
      </c>
      <c r="AZ16" s="35"/>
      <c r="BH16" s="6"/>
      <c r="BI16" s="6"/>
      <c r="BJ16" s="6"/>
      <c r="BK16" s="6"/>
      <c r="BL16" s="6"/>
      <c r="BM16" s="6"/>
      <c r="BN16" s="6"/>
      <c r="BP16" s="7">
        <f>BP9/$B$3</f>
        <v>0</v>
      </c>
      <c r="CA16" s="11">
        <v>12</v>
      </c>
      <c r="CB16" s="6"/>
      <c r="CC16" s="18">
        <f t="shared" si="8"/>
        <v>0</v>
      </c>
      <c r="CD16" s="14">
        <f t="shared" si="9"/>
        <v>0</v>
      </c>
    </row>
    <row r="17" spans="1:82" s="1" customFormat="1" ht="12.75">
      <c r="A17" s="1">
        <v>17</v>
      </c>
      <c r="B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38" t="s">
        <v>103</v>
      </c>
      <c r="BA17" s="14"/>
      <c r="BB17" s="14"/>
      <c r="BC17" s="14"/>
      <c r="BH17" s="6"/>
      <c r="BI17" s="6"/>
      <c r="BJ17" s="6"/>
      <c r="BK17" s="6"/>
      <c r="BL17" s="6"/>
      <c r="BM17" s="6"/>
      <c r="BN17" s="6"/>
      <c r="BX17" s="24"/>
      <c r="BY17" s="24"/>
      <c r="BZ17" s="24"/>
      <c r="CA17" s="11">
        <v>13</v>
      </c>
      <c r="CB17" s="6"/>
      <c r="CC17" s="18">
        <f t="shared" si="8"/>
        <v>0</v>
      </c>
      <c r="CD17" s="14">
        <f t="shared" si="9"/>
        <v>0</v>
      </c>
    </row>
    <row r="18" spans="1:82" s="1" customFormat="1" ht="12.75">
      <c r="A18" s="1">
        <v>18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31" t="s">
        <v>246</v>
      </c>
      <c r="N18" s="8"/>
      <c r="O18" s="8"/>
      <c r="P18" s="8"/>
      <c r="Q18" s="8"/>
      <c r="R18" s="8"/>
      <c r="S18" s="8"/>
      <c r="T18" s="5"/>
      <c r="U18" s="5"/>
      <c r="V18" s="5"/>
      <c r="W18" s="5"/>
      <c r="X18" s="5"/>
      <c r="AZ18" s="26">
        <f aca="true" t="shared" si="27" ref="AZ18:BI18">SUM(AZ25:AZ86)/(1*$B$3)</f>
        <v>0</v>
      </c>
      <c r="BA18" s="26">
        <f t="shared" si="27"/>
        <v>0</v>
      </c>
      <c r="BB18" s="26">
        <f t="shared" si="27"/>
        <v>0</v>
      </c>
      <c r="BC18" s="26">
        <f t="shared" si="27"/>
        <v>0</v>
      </c>
      <c r="BD18" s="26">
        <f t="shared" si="27"/>
        <v>0</v>
      </c>
      <c r="BE18" s="26">
        <f t="shared" si="27"/>
        <v>0</v>
      </c>
      <c r="BF18" s="26">
        <f t="shared" si="27"/>
        <v>0</v>
      </c>
      <c r="BG18" s="26">
        <f t="shared" si="27"/>
        <v>0</v>
      </c>
      <c r="BH18" s="26">
        <f t="shared" si="27"/>
        <v>0</v>
      </c>
      <c r="BI18" s="26">
        <f t="shared" si="27"/>
        <v>0</v>
      </c>
      <c r="BJ18" s="26">
        <f>SUM(BJ25:BJ86)/(3*$B$3)</f>
        <v>0</v>
      </c>
      <c r="BK18" s="26">
        <f>SUM(BK25:BK86)/(2*$B$3)</f>
        <v>0</v>
      </c>
      <c r="BL18" s="26">
        <f>SUM(BL25:BL86)/(3*$B$3)</f>
        <v>0</v>
      </c>
      <c r="BM18" s="26">
        <f>SUM(BM25:BM86)/(2*$B$3)</f>
        <v>0</v>
      </c>
      <c r="BN18" s="26">
        <f>SUM(BN25:BN86)/(2*$B$3)</f>
        <v>0</v>
      </c>
      <c r="BO18" s="26">
        <f>SUM(BO25:BO86)/(2*$B$3)</f>
        <v>0</v>
      </c>
      <c r="BP18" s="26">
        <f>SUM(BP25:BP86)/(5*$B$3)</f>
        <v>0</v>
      </c>
      <c r="BQ18" s="26">
        <f>SUM(BQ25:BQ86)/(4*$B$3)</f>
        <v>0</v>
      </c>
      <c r="BR18" s="26">
        <f>SUM(BR25:BR86)/(3*$B$3)</f>
        <v>0</v>
      </c>
      <c r="BS18" s="26">
        <f>SUM(BS25:BS86)/(2*$B$3)</f>
        <v>0</v>
      </c>
      <c r="BT18" s="26">
        <f>SUM(BT25:BT86)/(3*$B$3)</f>
        <v>0</v>
      </c>
      <c r="BU18" s="26">
        <f>SUM(BU25:BU86)/(3*$B$3)</f>
        <v>0</v>
      </c>
      <c r="BV18" s="26">
        <f>SUM(BV25:BV86)/(2*$B$3)</f>
        <v>0</v>
      </c>
      <c r="BW18" s="26">
        <f>SUM(BW25:BW86)/(4*$B$3)</f>
        <v>0</v>
      </c>
      <c r="CA18" s="11">
        <v>14</v>
      </c>
      <c r="CC18" s="18">
        <f t="shared" si="8"/>
        <v>0</v>
      </c>
      <c r="CD18" s="14">
        <f t="shared" si="9"/>
        <v>0</v>
      </c>
    </row>
    <row r="19" spans="1:82" s="1" customFormat="1" ht="12.75">
      <c r="A19" s="1">
        <v>19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26">
        <f>SUM(M25:M86)/(1*$B$3)</f>
        <v>0</v>
      </c>
      <c r="N19" s="26">
        <f aca="true" t="shared" si="28" ref="N19:AY19">SUM(N25:N86)/(1*$B$3)</f>
        <v>0</v>
      </c>
      <c r="O19" s="26">
        <f t="shared" si="28"/>
        <v>0</v>
      </c>
      <c r="P19" s="26">
        <f t="shared" si="28"/>
        <v>0</v>
      </c>
      <c r="Q19" s="26">
        <f t="shared" si="28"/>
        <v>0</v>
      </c>
      <c r="R19" s="26">
        <f t="shared" si="28"/>
        <v>0</v>
      </c>
      <c r="S19" s="26">
        <f t="shared" si="28"/>
        <v>0</v>
      </c>
      <c r="T19" s="26">
        <f t="shared" si="28"/>
        <v>0</v>
      </c>
      <c r="U19" s="26">
        <f t="shared" si="28"/>
        <v>0</v>
      </c>
      <c r="V19" s="26">
        <f t="shared" si="28"/>
        <v>0</v>
      </c>
      <c r="W19" s="26">
        <f t="shared" si="28"/>
        <v>0</v>
      </c>
      <c r="X19" s="26">
        <f t="shared" si="28"/>
        <v>0</v>
      </c>
      <c r="Y19" s="26">
        <f t="shared" si="28"/>
        <v>0</v>
      </c>
      <c r="Z19" s="26">
        <f t="shared" si="28"/>
        <v>0</v>
      </c>
      <c r="AA19" s="26">
        <f t="shared" si="28"/>
        <v>0</v>
      </c>
      <c r="AB19" s="26">
        <f t="shared" si="28"/>
        <v>0</v>
      </c>
      <c r="AC19" s="26">
        <f t="shared" si="28"/>
        <v>0</v>
      </c>
      <c r="AD19" s="26">
        <f t="shared" si="28"/>
        <v>0</v>
      </c>
      <c r="AE19" s="26">
        <f t="shared" si="28"/>
        <v>0</v>
      </c>
      <c r="AF19" s="26">
        <f t="shared" si="28"/>
        <v>0</v>
      </c>
      <c r="AG19" s="26">
        <f t="shared" si="28"/>
        <v>0</v>
      </c>
      <c r="AH19" s="26">
        <f>SUM(AH25:AH86)/(2*$B$3)</f>
        <v>0</v>
      </c>
      <c r="AI19" s="26">
        <f t="shared" si="28"/>
        <v>0</v>
      </c>
      <c r="AJ19" s="26">
        <f t="shared" si="28"/>
        <v>0</v>
      </c>
      <c r="AK19" s="26">
        <f t="shared" si="28"/>
        <v>0</v>
      </c>
      <c r="AL19" s="26">
        <f t="shared" si="28"/>
        <v>0</v>
      </c>
      <c r="AM19" s="26">
        <f t="shared" si="28"/>
        <v>0</v>
      </c>
      <c r="AN19" s="26">
        <f t="shared" si="28"/>
        <v>0</v>
      </c>
      <c r="AO19" s="26">
        <f t="shared" si="28"/>
        <v>0</v>
      </c>
      <c r="AP19" s="26">
        <f t="shared" si="28"/>
        <v>0</v>
      </c>
      <c r="AQ19" s="26">
        <f t="shared" si="28"/>
        <v>0</v>
      </c>
      <c r="AR19" s="26">
        <f t="shared" si="28"/>
        <v>0</v>
      </c>
      <c r="AS19" s="26">
        <f t="shared" si="28"/>
        <v>0</v>
      </c>
      <c r="AT19" s="26">
        <f t="shared" si="28"/>
        <v>0</v>
      </c>
      <c r="AU19" s="26">
        <f t="shared" si="28"/>
        <v>0</v>
      </c>
      <c r="AV19" s="26">
        <f t="shared" si="28"/>
        <v>0</v>
      </c>
      <c r="AW19" s="26">
        <f t="shared" si="28"/>
        <v>0</v>
      </c>
      <c r="AX19" s="26">
        <f t="shared" si="28"/>
        <v>0</v>
      </c>
      <c r="AY19" s="26">
        <f t="shared" si="28"/>
        <v>0</v>
      </c>
      <c r="BX19" s="14"/>
      <c r="BY19" s="14" t="s">
        <v>248</v>
      </c>
      <c r="BZ19" s="14"/>
      <c r="CA19" s="11">
        <v>15</v>
      </c>
      <c r="CC19" s="18">
        <f t="shared" si="8"/>
        <v>0</v>
      </c>
      <c r="CD19" s="14">
        <f t="shared" si="9"/>
        <v>0</v>
      </c>
    </row>
    <row r="20" spans="1:82" s="1" customFormat="1" ht="12.75">
      <c r="A20" s="1">
        <v>20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BX20" s="48">
        <f>SUM(BX25:BX86)/(10*$B$3)</f>
        <v>0</v>
      </c>
      <c r="BY20" s="48">
        <f>SUM(BY25:BY86)/(40*$B$3)</f>
        <v>0</v>
      </c>
      <c r="BZ20" s="48">
        <f>SUM(BZ25:BZ86)/(50*$B$3)</f>
        <v>0</v>
      </c>
      <c r="CA20" s="11">
        <v>16</v>
      </c>
      <c r="CC20" s="18">
        <f t="shared" si="8"/>
        <v>0</v>
      </c>
      <c r="CD20" s="14">
        <f t="shared" si="9"/>
        <v>0</v>
      </c>
    </row>
    <row r="21" spans="1:82" s="1" customFormat="1" ht="12.75">
      <c r="A21" s="1">
        <v>21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CA21" s="11">
        <v>17</v>
      </c>
      <c r="CC21" s="18">
        <f t="shared" si="8"/>
        <v>0</v>
      </c>
      <c r="CD21" s="14">
        <f t="shared" si="9"/>
        <v>0</v>
      </c>
    </row>
    <row r="22" spans="1:82" s="1" customFormat="1" ht="12.75">
      <c r="A22" s="1">
        <v>22</v>
      </c>
      <c r="CA22" s="11">
        <v>18</v>
      </c>
      <c r="CC22" s="18">
        <f t="shared" si="8"/>
        <v>0</v>
      </c>
      <c r="CD22" s="14">
        <f t="shared" si="9"/>
        <v>0</v>
      </c>
    </row>
    <row r="23" spans="1:87" s="1" customFormat="1" ht="12.75">
      <c r="A23" s="1">
        <v>23</v>
      </c>
      <c r="B23" s="37" t="s">
        <v>32</v>
      </c>
      <c r="C23" s="78">
        <v>1</v>
      </c>
      <c r="D23" s="78">
        <v>2</v>
      </c>
      <c r="E23" s="78">
        <v>3</v>
      </c>
      <c r="F23" s="78">
        <v>4</v>
      </c>
      <c r="G23" s="78">
        <v>5</v>
      </c>
      <c r="H23" s="78">
        <v>6</v>
      </c>
      <c r="I23" s="78">
        <v>7</v>
      </c>
      <c r="J23" s="78">
        <v>8</v>
      </c>
      <c r="K23" s="78">
        <v>9</v>
      </c>
      <c r="L23" s="78">
        <v>10</v>
      </c>
      <c r="M23" s="79" t="s">
        <v>34</v>
      </c>
      <c r="N23" s="79" t="s">
        <v>105</v>
      </c>
      <c r="O23" s="79" t="s">
        <v>106</v>
      </c>
      <c r="P23" s="80" t="s">
        <v>107</v>
      </c>
      <c r="Q23" s="80" t="s">
        <v>108</v>
      </c>
      <c r="R23" s="79" t="s">
        <v>109</v>
      </c>
      <c r="S23" s="79" t="s">
        <v>110</v>
      </c>
      <c r="T23" s="79" t="s">
        <v>111</v>
      </c>
      <c r="U23" s="80" t="s">
        <v>112</v>
      </c>
      <c r="V23" s="80" t="s">
        <v>113</v>
      </c>
      <c r="W23" s="79" t="s">
        <v>35</v>
      </c>
      <c r="X23" s="79" t="s">
        <v>36</v>
      </c>
      <c r="Y23" s="80" t="s">
        <v>37</v>
      </c>
      <c r="Z23" s="80" t="s">
        <v>38</v>
      </c>
      <c r="AA23" s="79" t="s">
        <v>114</v>
      </c>
      <c r="AB23" s="79" t="s">
        <v>117</v>
      </c>
      <c r="AC23" s="79" t="s">
        <v>116</v>
      </c>
      <c r="AD23" s="79" t="s">
        <v>115</v>
      </c>
      <c r="AE23" s="79" t="s">
        <v>118</v>
      </c>
      <c r="AF23" s="80" t="s">
        <v>119</v>
      </c>
      <c r="AG23" s="80" t="s">
        <v>120</v>
      </c>
      <c r="AH23" s="80" t="s">
        <v>39</v>
      </c>
      <c r="AI23" s="79" t="s">
        <v>121</v>
      </c>
      <c r="AJ23" s="79" t="s">
        <v>122</v>
      </c>
      <c r="AK23" s="79" t="s">
        <v>123</v>
      </c>
      <c r="AL23" s="80" t="s">
        <v>124</v>
      </c>
      <c r="AM23" s="80" t="s">
        <v>125</v>
      </c>
      <c r="AN23" s="79" t="s">
        <v>27</v>
      </c>
      <c r="AO23" s="79" t="s">
        <v>126</v>
      </c>
      <c r="AP23" s="79" t="s">
        <v>127</v>
      </c>
      <c r="AQ23" s="80" t="s">
        <v>128</v>
      </c>
      <c r="AR23" s="80" t="s">
        <v>129</v>
      </c>
      <c r="AS23" s="80" t="s">
        <v>130</v>
      </c>
      <c r="AT23" s="79" t="s">
        <v>131</v>
      </c>
      <c r="AU23" s="79" t="s">
        <v>132</v>
      </c>
      <c r="AV23" s="80" t="s">
        <v>133</v>
      </c>
      <c r="AW23" s="80" t="s">
        <v>134</v>
      </c>
      <c r="AX23" s="80" t="s">
        <v>135</v>
      </c>
      <c r="AY23" s="80" t="s">
        <v>136</v>
      </c>
      <c r="AZ23" s="3">
        <v>1</v>
      </c>
      <c r="BA23" s="3">
        <v>2</v>
      </c>
      <c r="BB23" s="3">
        <v>3</v>
      </c>
      <c r="BC23" s="3">
        <v>4</v>
      </c>
      <c r="BD23" s="3">
        <v>5</v>
      </c>
      <c r="BE23" s="3">
        <v>6</v>
      </c>
      <c r="BF23" s="3">
        <v>7</v>
      </c>
      <c r="BG23" s="3">
        <v>8</v>
      </c>
      <c r="BH23" s="3">
        <v>9</v>
      </c>
      <c r="BI23" s="3">
        <v>10</v>
      </c>
      <c r="BJ23" s="20">
        <v>11</v>
      </c>
      <c r="BK23" s="20">
        <v>12</v>
      </c>
      <c r="BL23" s="20">
        <v>13</v>
      </c>
      <c r="BM23" s="20">
        <v>14</v>
      </c>
      <c r="BN23" s="20">
        <v>15</v>
      </c>
      <c r="BO23" s="20">
        <v>16</v>
      </c>
      <c r="BP23" s="20">
        <v>17</v>
      </c>
      <c r="BQ23" s="20">
        <v>18</v>
      </c>
      <c r="BR23" s="20">
        <v>19</v>
      </c>
      <c r="BS23" s="20">
        <v>20</v>
      </c>
      <c r="BT23" s="20">
        <v>21</v>
      </c>
      <c r="BU23" s="20">
        <v>22</v>
      </c>
      <c r="BV23" s="20">
        <v>23</v>
      </c>
      <c r="BW23" s="20">
        <v>24</v>
      </c>
      <c r="BX23" s="40" t="s">
        <v>40</v>
      </c>
      <c r="BY23" s="41" t="s">
        <v>41</v>
      </c>
      <c r="BZ23" s="47" t="s">
        <v>104</v>
      </c>
      <c r="CA23" s="11">
        <v>19</v>
      </c>
      <c r="CC23" s="18">
        <f t="shared" si="8"/>
        <v>0</v>
      </c>
      <c r="CD23" s="14">
        <f t="shared" si="9"/>
        <v>0</v>
      </c>
      <c r="CF23" s="16" t="s">
        <v>32</v>
      </c>
      <c r="CG23" s="44"/>
      <c r="CH23" s="44" t="s">
        <v>46</v>
      </c>
      <c r="CI23" s="44"/>
    </row>
    <row r="24" spans="1:87" s="1" customFormat="1" ht="12.75">
      <c r="A24" s="1">
        <v>24</v>
      </c>
      <c r="B24" s="36" t="s">
        <v>45</v>
      </c>
      <c r="C24" s="83" t="s">
        <v>0</v>
      </c>
      <c r="D24" s="83" t="s">
        <v>1</v>
      </c>
      <c r="E24" s="83" t="s">
        <v>1</v>
      </c>
      <c r="F24" s="83" t="s">
        <v>0</v>
      </c>
      <c r="G24" s="83" t="s">
        <v>2</v>
      </c>
      <c r="H24" s="83" t="s">
        <v>0</v>
      </c>
      <c r="I24" s="83" t="s">
        <v>1</v>
      </c>
      <c r="J24" s="83" t="s">
        <v>3</v>
      </c>
      <c r="K24" s="83" t="s">
        <v>1</v>
      </c>
      <c r="L24" s="83" t="s">
        <v>0</v>
      </c>
      <c r="M24" s="83">
        <v>1</v>
      </c>
      <c r="N24" s="83">
        <v>1</v>
      </c>
      <c r="O24" s="83">
        <v>1</v>
      </c>
      <c r="P24" s="83">
        <v>1</v>
      </c>
      <c r="Q24" s="83">
        <v>1</v>
      </c>
      <c r="R24" s="83">
        <v>1</v>
      </c>
      <c r="S24" s="83">
        <v>1</v>
      </c>
      <c r="T24" s="83">
        <v>1</v>
      </c>
      <c r="U24" s="83">
        <v>1</v>
      </c>
      <c r="V24" s="83">
        <v>1</v>
      </c>
      <c r="W24" s="83">
        <v>1</v>
      </c>
      <c r="X24" s="83">
        <v>1</v>
      </c>
      <c r="Y24" s="83">
        <v>1</v>
      </c>
      <c r="Z24" s="83">
        <v>1</v>
      </c>
      <c r="AA24" s="83">
        <v>1</v>
      </c>
      <c r="AB24" s="83">
        <v>1</v>
      </c>
      <c r="AC24" s="83">
        <v>1</v>
      </c>
      <c r="AD24" s="83">
        <v>1</v>
      </c>
      <c r="AE24" s="83">
        <v>1</v>
      </c>
      <c r="AF24" s="83">
        <v>1</v>
      </c>
      <c r="AG24" s="83">
        <v>1</v>
      </c>
      <c r="AH24" s="83">
        <v>2</v>
      </c>
      <c r="AI24" s="83">
        <v>1</v>
      </c>
      <c r="AJ24" s="83">
        <v>1</v>
      </c>
      <c r="AK24" s="83">
        <v>1</v>
      </c>
      <c r="AL24" s="83">
        <v>1</v>
      </c>
      <c r="AM24" s="83">
        <v>1</v>
      </c>
      <c r="AN24" s="83">
        <v>1</v>
      </c>
      <c r="AO24" s="83">
        <v>1</v>
      </c>
      <c r="AP24" s="83">
        <v>1</v>
      </c>
      <c r="AQ24" s="83">
        <v>1</v>
      </c>
      <c r="AR24" s="83">
        <v>1</v>
      </c>
      <c r="AS24" s="83">
        <v>1</v>
      </c>
      <c r="AT24" s="83">
        <v>1</v>
      </c>
      <c r="AU24" s="83">
        <v>1</v>
      </c>
      <c r="AV24" s="83">
        <v>1</v>
      </c>
      <c r="AW24" s="83">
        <v>1</v>
      </c>
      <c r="AX24" s="83">
        <v>1</v>
      </c>
      <c r="AY24" s="83">
        <v>1</v>
      </c>
      <c r="AZ24" s="13">
        <v>1</v>
      </c>
      <c r="BA24" s="13">
        <v>1</v>
      </c>
      <c r="BB24" s="13">
        <v>1</v>
      </c>
      <c r="BC24" s="13">
        <v>1</v>
      </c>
      <c r="BD24" s="13">
        <v>1</v>
      </c>
      <c r="BE24" s="13">
        <v>1</v>
      </c>
      <c r="BF24" s="13">
        <v>1</v>
      </c>
      <c r="BG24" s="13">
        <v>1</v>
      </c>
      <c r="BH24" s="13">
        <v>1</v>
      </c>
      <c r="BI24" s="13">
        <v>1</v>
      </c>
      <c r="BJ24" s="13">
        <v>3</v>
      </c>
      <c r="BK24" s="13">
        <v>2</v>
      </c>
      <c r="BL24" s="13">
        <v>3</v>
      </c>
      <c r="BM24" s="13">
        <v>2</v>
      </c>
      <c r="BN24" s="13">
        <v>2</v>
      </c>
      <c r="BO24" s="13">
        <v>2</v>
      </c>
      <c r="BP24" s="13">
        <v>5</v>
      </c>
      <c r="BQ24" s="13">
        <v>4</v>
      </c>
      <c r="BR24" s="13">
        <v>3</v>
      </c>
      <c r="BS24" s="13">
        <v>2</v>
      </c>
      <c r="BT24" s="13">
        <v>3</v>
      </c>
      <c r="BU24" s="13">
        <v>3</v>
      </c>
      <c r="BV24" s="13">
        <v>2</v>
      </c>
      <c r="BW24" s="13">
        <v>4</v>
      </c>
      <c r="BX24" s="13">
        <v>10</v>
      </c>
      <c r="BY24" s="13">
        <v>40</v>
      </c>
      <c r="BZ24" s="13">
        <v>50</v>
      </c>
      <c r="CA24" s="11">
        <v>20</v>
      </c>
      <c r="CC24" s="18">
        <f t="shared" si="8"/>
        <v>0</v>
      </c>
      <c r="CD24" s="14">
        <f t="shared" si="9"/>
        <v>0</v>
      </c>
      <c r="CF24" s="36" t="s">
        <v>45</v>
      </c>
      <c r="CG24" s="40" t="s">
        <v>40</v>
      </c>
      <c r="CH24" s="41" t="s">
        <v>41</v>
      </c>
      <c r="CI24" s="47" t="s">
        <v>104</v>
      </c>
    </row>
    <row r="25" spans="1:87" s="1" customFormat="1" ht="12.75">
      <c r="A25" s="1">
        <v>25</v>
      </c>
      <c r="B25" s="16" t="s">
        <v>33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1">
        <f aca="true" t="shared" si="29" ref="AZ25:BI25">IF(ISBLANK($B25),"",IF(C25=AZ$3,1,0))</f>
        <v>0</v>
      </c>
      <c r="BA25" s="1">
        <f t="shared" si="29"/>
        <v>0</v>
      </c>
      <c r="BB25" s="1">
        <f t="shared" si="29"/>
        <v>0</v>
      </c>
      <c r="BC25" s="1">
        <f t="shared" si="29"/>
        <v>0</v>
      </c>
      <c r="BD25" s="1">
        <f t="shared" si="29"/>
        <v>0</v>
      </c>
      <c r="BE25" s="1">
        <f t="shared" si="29"/>
        <v>0</v>
      </c>
      <c r="BF25" s="1">
        <f t="shared" si="29"/>
        <v>0</v>
      </c>
      <c r="BG25" s="1">
        <f t="shared" si="29"/>
        <v>0</v>
      </c>
      <c r="BH25" s="1">
        <f t="shared" si="29"/>
        <v>0</v>
      </c>
      <c r="BI25" s="1">
        <f t="shared" si="29"/>
        <v>0</v>
      </c>
      <c r="BJ25" s="1">
        <f>IF(ISBLANK($B25),"",SUM(M25:O25))</f>
        <v>0</v>
      </c>
      <c r="BK25" s="1">
        <f>IF(ISBLANK($B25),"",SUM(P25:Q25))</f>
        <v>0</v>
      </c>
      <c r="BL25" s="1">
        <f>IF(ISBLANK($B25),"",SUM(R25:T25))</f>
        <v>0</v>
      </c>
      <c r="BM25" s="1">
        <f>IF(ISBLANK($B25),"",SUM(U25:V25))</f>
        <v>0</v>
      </c>
      <c r="BN25" s="1">
        <f>IF(ISBLANK($B25),"",SUM(W25:X25))</f>
        <v>0</v>
      </c>
      <c r="BO25" s="1">
        <f>IF(ISBLANK($B25),"",SUM(Y25:Z25))</f>
        <v>0</v>
      </c>
      <c r="BP25" s="1">
        <f>IF(ISBLANK($B25),"",SUM(AA25:AE25))</f>
        <v>0</v>
      </c>
      <c r="BQ25" s="1">
        <f>IF(ISBLANK($B25),"",SUM(AF25:AH25))</f>
        <v>0</v>
      </c>
      <c r="BR25" s="1">
        <f>IF(ISBLANK($B25),"",SUM(AI25:AK25))</f>
        <v>0</v>
      </c>
      <c r="BS25" s="1">
        <f>IF(ISBLANK($B25),"",SUM(AL25:AM25))</f>
        <v>0</v>
      </c>
      <c r="BT25" s="1">
        <f>IF(ISBLANK($B25),"",SUM(AN25:AP25))</f>
        <v>0</v>
      </c>
      <c r="BU25" s="1">
        <f>IF(ISBLANK($B25),"",SUM(AQ25:AS25))</f>
        <v>0</v>
      </c>
      <c r="BV25" s="1">
        <f>IF(ISBLANK($B25),"",SUM(AT25:AU25))</f>
        <v>0</v>
      </c>
      <c r="BW25" s="1">
        <f>IF(ISBLANK($B25),"",SUM(AV25:AY25))</f>
        <v>0</v>
      </c>
      <c r="BX25" s="19">
        <f>IF(ISBLANK($B25),"",SUM(AZ25:BI25))</f>
        <v>0</v>
      </c>
      <c r="BY25" s="18">
        <f>IF(ISBLANK($B25),"",SUM(BJ25:BW25))</f>
        <v>0</v>
      </c>
      <c r="BZ25" s="14">
        <f>IF(ISBLANK($B25),"",SUM(BX25:BY25))</f>
        <v>0</v>
      </c>
      <c r="CA25" s="11">
        <v>21</v>
      </c>
      <c r="CC25" s="18">
        <f t="shared" si="8"/>
        <v>0</v>
      </c>
      <c r="CD25" s="14">
        <f t="shared" si="9"/>
        <v>0</v>
      </c>
      <c r="CF25" s="16" t="str">
        <f>B25</f>
        <v>A01</v>
      </c>
      <c r="CG25" s="46">
        <f>IF(ISBLANK($B25),"",BX25/50)</f>
        <v>0</v>
      </c>
      <c r="CH25" s="23">
        <f aca="true" t="shared" si="30" ref="CH25:CI40">IF(ISBLANK($B25),"",BY25/50)</f>
        <v>0</v>
      </c>
      <c r="CI25" s="45">
        <f t="shared" si="30"/>
        <v>0</v>
      </c>
    </row>
    <row r="26" spans="1:87" s="1" customFormat="1" ht="12.75">
      <c r="A26" s="1">
        <v>26</v>
      </c>
      <c r="B26" s="16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1">
        <f aca="true" t="shared" si="31" ref="AZ26:AZ86">IF(ISBLANK($B26),"",IF(C26=AZ$3,1,0))</f>
      </c>
      <c r="BA26" s="1">
        <f aca="true" t="shared" si="32" ref="BA26:BA86">IF(ISBLANK($B26),"",IF(D26=BA$3,1,0))</f>
      </c>
      <c r="BB26" s="1">
        <f aca="true" t="shared" si="33" ref="BB26:BB86">IF(ISBLANK($B26),"",IF(E26=BB$3,1,0))</f>
      </c>
      <c r="BC26" s="1">
        <f aca="true" t="shared" si="34" ref="BC26:BC86">IF(ISBLANK($B26),"",IF(F26=BC$3,1,0))</f>
      </c>
      <c r="BD26" s="1">
        <f aca="true" t="shared" si="35" ref="BD26:BD86">IF(ISBLANK($B26),"",IF(G26=BD$3,1,0))</f>
      </c>
      <c r="BE26" s="1">
        <f aca="true" t="shared" si="36" ref="BE26:BE86">IF(ISBLANK($B26),"",IF(H26=BE$3,1,0))</f>
      </c>
      <c r="BF26" s="1">
        <f aca="true" t="shared" si="37" ref="BF26:BF86">IF(ISBLANK($B26),"",IF(I26=BF$3,1,0))</f>
      </c>
      <c r="BG26" s="1">
        <f aca="true" t="shared" si="38" ref="BG26:BG86">IF(ISBLANK($B26),"",IF(J26=BG$3,1,0))</f>
      </c>
      <c r="BH26" s="1">
        <f aca="true" t="shared" si="39" ref="BH26:BH86">IF(ISBLANK($B26),"",IF(K26=BH$3,1,0))</f>
      </c>
      <c r="BI26" s="1">
        <f aca="true" t="shared" si="40" ref="BI26:BI86">IF(ISBLANK($B26),"",IF(L26=BI$3,1,0))</f>
      </c>
      <c r="BJ26" s="1">
        <f aca="true" t="shared" si="41" ref="BJ26:BJ86">IF(ISBLANK($B26),"",SUM(M26:O26))</f>
      </c>
      <c r="BK26" s="1">
        <f aca="true" t="shared" si="42" ref="BK26:BK86">IF(ISBLANK($B26),"",SUM(P26:Q26))</f>
      </c>
      <c r="BL26" s="1">
        <f aca="true" t="shared" si="43" ref="BL26:BL86">IF(ISBLANK($B26),"",SUM(R26:T26))</f>
      </c>
      <c r="BM26" s="1">
        <f aca="true" t="shared" si="44" ref="BM26:BM86">IF(ISBLANK($B26),"",SUM(U26:V26))</f>
      </c>
      <c r="BN26" s="1">
        <f aca="true" t="shared" si="45" ref="BN26:BN86">IF(ISBLANK($B26),"",SUM(W26:X26))</f>
      </c>
      <c r="BO26" s="1">
        <f aca="true" t="shared" si="46" ref="BO26:BO86">IF(ISBLANK($B26),"",SUM(Y26:Z26))</f>
      </c>
      <c r="BP26" s="1">
        <f aca="true" t="shared" si="47" ref="BP26:BP86">IF(ISBLANK($B26),"",SUM(AA26:AE26))</f>
      </c>
      <c r="BQ26" s="1">
        <f aca="true" t="shared" si="48" ref="BQ26:BQ86">IF(ISBLANK($B26),"",SUM(AF26:AH26))</f>
      </c>
      <c r="BR26" s="1">
        <f aca="true" t="shared" si="49" ref="BR26:BR86">IF(ISBLANK($B26),"",SUM(AI26:AK26))</f>
      </c>
      <c r="BS26" s="1">
        <f aca="true" t="shared" si="50" ref="BS26:BS86">IF(ISBLANK($B26),"",SUM(AL26:AM26))</f>
      </c>
      <c r="BT26" s="1">
        <f aca="true" t="shared" si="51" ref="BT26:BT86">IF(ISBLANK($B26),"",SUM(AN26:AP26))</f>
      </c>
      <c r="BU26" s="1">
        <f aca="true" t="shared" si="52" ref="BU26:BU86">IF(ISBLANK($B26),"",SUM(AQ26:AS26))</f>
      </c>
      <c r="BV26" s="1">
        <f aca="true" t="shared" si="53" ref="BV26:BV86">IF(ISBLANK($B26),"",SUM(AT26:AU26))</f>
      </c>
      <c r="BW26" s="1">
        <f aca="true" t="shared" si="54" ref="BW26:BW86">IF(ISBLANK($B26),"",SUM(AV26:AY26))</f>
      </c>
      <c r="BX26" s="19">
        <f aca="true" t="shared" si="55" ref="BX26:BX86">IF(ISBLANK($B26),"",SUM(AZ26:BI26))</f>
      </c>
      <c r="BY26" s="18">
        <f aca="true" t="shared" si="56" ref="BY26:BY86">IF(ISBLANK($B26),"",SUM(BJ26:BW26))</f>
      </c>
      <c r="BZ26" s="14">
        <f aca="true" t="shared" si="57" ref="BZ26:BZ86">IF(ISBLANK($B26),"",SUM(BX26:BY26))</f>
      </c>
      <c r="CA26" s="11">
        <v>22</v>
      </c>
      <c r="CC26" s="18">
        <f t="shared" si="8"/>
        <v>0</v>
      </c>
      <c r="CD26" s="14">
        <f t="shared" si="9"/>
        <v>0</v>
      </c>
      <c r="CF26" s="16">
        <f aca="true" t="shared" si="58" ref="CF26:CF86">B26</f>
        <v>0</v>
      </c>
      <c r="CG26" s="46">
        <f aca="true" t="shared" si="59" ref="CG26:CI86">IF(ISBLANK($B26),"",BX26/50)</f>
      </c>
      <c r="CH26" s="23">
        <f t="shared" si="30"/>
      </c>
      <c r="CI26" s="45">
        <f t="shared" si="30"/>
      </c>
    </row>
    <row r="27" spans="1:87" s="1" customFormat="1" ht="12.75">
      <c r="A27" s="1">
        <v>27</v>
      </c>
      <c r="B27" s="16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1">
        <f t="shared" si="31"/>
      </c>
      <c r="BA27" s="1">
        <f t="shared" si="32"/>
      </c>
      <c r="BB27" s="1">
        <f t="shared" si="33"/>
      </c>
      <c r="BC27" s="1">
        <f t="shared" si="34"/>
      </c>
      <c r="BD27" s="1">
        <f t="shared" si="35"/>
      </c>
      <c r="BE27" s="1">
        <f t="shared" si="36"/>
      </c>
      <c r="BF27" s="1">
        <f t="shared" si="37"/>
      </c>
      <c r="BG27" s="1">
        <f t="shared" si="38"/>
      </c>
      <c r="BH27" s="1">
        <f t="shared" si="39"/>
      </c>
      <c r="BI27" s="1">
        <f t="shared" si="40"/>
      </c>
      <c r="BJ27" s="1">
        <f t="shared" si="41"/>
      </c>
      <c r="BK27" s="1">
        <f t="shared" si="42"/>
      </c>
      <c r="BL27" s="1">
        <f t="shared" si="43"/>
      </c>
      <c r="BM27" s="1">
        <f t="shared" si="44"/>
      </c>
      <c r="BN27" s="1">
        <f t="shared" si="45"/>
      </c>
      <c r="BO27" s="1">
        <f t="shared" si="46"/>
      </c>
      <c r="BP27" s="1">
        <f t="shared" si="47"/>
      </c>
      <c r="BQ27" s="1">
        <f t="shared" si="48"/>
      </c>
      <c r="BR27" s="1">
        <f t="shared" si="49"/>
      </c>
      <c r="BS27" s="1">
        <f t="shared" si="50"/>
      </c>
      <c r="BT27" s="1">
        <f t="shared" si="51"/>
      </c>
      <c r="BU27" s="1">
        <f t="shared" si="52"/>
      </c>
      <c r="BV27" s="1">
        <f t="shared" si="53"/>
      </c>
      <c r="BW27" s="1">
        <f t="shared" si="54"/>
      </c>
      <c r="BX27" s="19">
        <f t="shared" si="55"/>
      </c>
      <c r="BY27" s="18">
        <f t="shared" si="56"/>
      </c>
      <c r="BZ27" s="14">
        <f t="shared" si="57"/>
      </c>
      <c r="CA27" s="11">
        <v>23</v>
      </c>
      <c r="CC27" s="18">
        <f t="shared" si="8"/>
        <v>0</v>
      </c>
      <c r="CD27" s="14">
        <f t="shared" si="9"/>
        <v>0</v>
      </c>
      <c r="CF27" s="16">
        <f t="shared" si="58"/>
        <v>0</v>
      </c>
      <c r="CG27" s="46">
        <f t="shared" si="59"/>
      </c>
      <c r="CH27" s="23">
        <f t="shared" si="30"/>
      </c>
      <c r="CI27" s="45">
        <f t="shared" si="30"/>
      </c>
    </row>
    <row r="28" spans="1:87" s="1" customFormat="1" ht="12.75">
      <c r="A28" s="1">
        <v>28</v>
      </c>
      <c r="B28" s="16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1">
        <f t="shared" si="31"/>
      </c>
      <c r="BA28" s="1">
        <f t="shared" si="32"/>
      </c>
      <c r="BB28" s="1">
        <f t="shared" si="33"/>
      </c>
      <c r="BC28" s="1">
        <f t="shared" si="34"/>
      </c>
      <c r="BD28" s="1">
        <f t="shared" si="35"/>
      </c>
      <c r="BE28" s="1">
        <f t="shared" si="36"/>
      </c>
      <c r="BF28" s="1">
        <f t="shared" si="37"/>
      </c>
      <c r="BG28" s="1">
        <f t="shared" si="38"/>
      </c>
      <c r="BH28" s="1">
        <f t="shared" si="39"/>
      </c>
      <c r="BI28" s="1">
        <f t="shared" si="40"/>
      </c>
      <c r="BJ28" s="1">
        <f t="shared" si="41"/>
      </c>
      <c r="BK28" s="1">
        <f t="shared" si="42"/>
      </c>
      <c r="BL28" s="1">
        <f t="shared" si="43"/>
      </c>
      <c r="BM28" s="1">
        <f t="shared" si="44"/>
      </c>
      <c r="BN28" s="1">
        <f t="shared" si="45"/>
      </c>
      <c r="BO28" s="1">
        <f t="shared" si="46"/>
      </c>
      <c r="BP28" s="1">
        <f t="shared" si="47"/>
      </c>
      <c r="BQ28" s="1">
        <f t="shared" si="48"/>
      </c>
      <c r="BR28" s="1">
        <f t="shared" si="49"/>
      </c>
      <c r="BS28" s="1">
        <f t="shared" si="50"/>
      </c>
      <c r="BT28" s="1">
        <f t="shared" si="51"/>
      </c>
      <c r="BU28" s="1">
        <f t="shared" si="52"/>
      </c>
      <c r="BV28" s="1">
        <f t="shared" si="53"/>
      </c>
      <c r="BW28" s="1">
        <f t="shared" si="54"/>
      </c>
      <c r="BX28" s="19">
        <f t="shared" si="55"/>
      </c>
      <c r="BY28" s="18">
        <f t="shared" si="56"/>
      </c>
      <c r="BZ28" s="14">
        <f t="shared" si="57"/>
      </c>
      <c r="CA28" s="11">
        <v>24</v>
      </c>
      <c r="CC28" s="18">
        <f t="shared" si="8"/>
        <v>0</v>
      </c>
      <c r="CD28" s="14">
        <f t="shared" si="9"/>
        <v>0</v>
      </c>
      <c r="CF28" s="16">
        <f t="shared" si="58"/>
        <v>0</v>
      </c>
      <c r="CG28" s="46">
        <f t="shared" si="59"/>
      </c>
      <c r="CH28" s="23">
        <f t="shared" si="30"/>
      </c>
      <c r="CI28" s="45">
        <f t="shared" si="30"/>
      </c>
    </row>
    <row r="29" spans="1:87" s="1" customFormat="1" ht="12.75">
      <c r="A29" s="1">
        <v>29</v>
      </c>
      <c r="B29" s="16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1">
        <f t="shared" si="31"/>
      </c>
      <c r="BA29" s="1">
        <f t="shared" si="32"/>
      </c>
      <c r="BB29" s="1">
        <f t="shared" si="33"/>
      </c>
      <c r="BC29" s="1">
        <f t="shared" si="34"/>
      </c>
      <c r="BD29" s="1">
        <f t="shared" si="35"/>
      </c>
      <c r="BE29" s="1">
        <f t="shared" si="36"/>
      </c>
      <c r="BF29" s="1">
        <f t="shared" si="37"/>
      </c>
      <c r="BG29" s="1">
        <f t="shared" si="38"/>
      </c>
      <c r="BH29" s="1">
        <f t="shared" si="39"/>
      </c>
      <c r="BI29" s="1">
        <f t="shared" si="40"/>
      </c>
      <c r="BJ29" s="1">
        <f t="shared" si="41"/>
      </c>
      <c r="BK29" s="1">
        <f t="shared" si="42"/>
      </c>
      <c r="BL29" s="1">
        <f t="shared" si="43"/>
      </c>
      <c r="BM29" s="1">
        <f t="shared" si="44"/>
      </c>
      <c r="BN29" s="1">
        <f t="shared" si="45"/>
      </c>
      <c r="BO29" s="1">
        <f t="shared" si="46"/>
      </c>
      <c r="BP29" s="1">
        <f t="shared" si="47"/>
      </c>
      <c r="BQ29" s="1">
        <f t="shared" si="48"/>
      </c>
      <c r="BR29" s="1">
        <f t="shared" si="49"/>
      </c>
      <c r="BS29" s="1">
        <f t="shared" si="50"/>
      </c>
      <c r="BT29" s="1">
        <f t="shared" si="51"/>
      </c>
      <c r="BU29" s="1">
        <f t="shared" si="52"/>
      </c>
      <c r="BV29" s="1">
        <f t="shared" si="53"/>
      </c>
      <c r="BW29" s="1">
        <f t="shared" si="54"/>
      </c>
      <c r="BX29" s="19">
        <f t="shared" si="55"/>
      </c>
      <c r="BY29" s="18">
        <f t="shared" si="56"/>
      </c>
      <c r="BZ29" s="14">
        <f t="shared" si="57"/>
      </c>
      <c r="CA29" s="11">
        <v>25</v>
      </c>
      <c r="CC29" s="18">
        <f t="shared" si="8"/>
        <v>0</v>
      </c>
      <c r="CD29" s="14">
        <f t="shared" si="9"/>
        <v>0</v>
      </c>
      <c r="CF29" s="16">
        <f t="shared" si="58"/>
        <v>0</v>
      </c>
      <c r="CG29" s="46">
        <f t="shared" si="59"/>
      </c>
      <c r="CH29" s="23">
        <f t="shared" si="30"/>
      </c>
      <c r="CI29" s="45">
        <f t="shared" si="30"/>
      </c>
    </row>
    <row r="30" spans="1:87" s="1" customFormat="1" ht="12.75">
      <c r="A30" s="1">
        <v>30</v>
      </c>
      <c r="B30" s="16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1">
        <f t="shared" si="31"/>
      </c>
      <c r="BA30" s="1">
        <f t="shared" si="32"/>
      </c>
      <c r="BB30" s="1">
        <f t="shared" si="33"/>
      </c>
      <c r="BC30" s="1">
        <f t="shared" si="34"/>
      </c>
      <c r="BD30" s="1">
        <f t="shared" si="35"/>
      </c>
      <c r="BE30" s="1">
        <f t="shared" si="36"/>
      </c>
      <c r="BF30" s="1">
        <f t="shared" si="37"/>
      </c>
      <c r="BG30" s="1">
        <f t="shared" si="38"/>
      </c>
      <c r="BH30" s="1">
        <f t="shared" si="39"/>
      </c>
      <c r="BI30" s="1">
        <f t="shared" si="40"/>
      </c>
      <c r="BJ30" s="1">
        <f t="shared" si="41"/>
      </c>
      <c r="BK30" s="1">
        <f t="shared" si="42"/>
      </c>
      <c r="BL30" s="1">
        <f t="shared" si="43"/>
      </c>
      <c r="BM30" s="1">
        <f t="shared" si="44"/>
      </c>
      <c r="BN30" s="1">
        <f t="shared" si="45"/>
      </c>
      <c r="BO30" s="1">
        <f t="shared" si="46"/>
      </c>
      <c r="BP30" s="1">
        <f t="shared" si="47"/>
      </c>
      <c r="BQ30" s="1">
        <f t="shared" si="48"/>
      </c>
      <c r="BR30" s="1">
        <f t="shared" si="49"/>
      </c>
      <c r="BS30" s="1">
        <f t="shared" si="50"/>
      </c>
      <c r="BT30" s="1">
        <f t="shared" si="51"/>
      </c>
      <c r="BU30" s="1">
        <f t="shared" si="52"/>
      </c>
      <c r="BV30" s="1">
        <f t="shared" si="53"/>
      </c>
      <c r="BW30" s="1">
        <f t="shared" si="54"/>
      </c>
      <c r="BX30" s="19">
        <f t="shared" si="55"/>
      </c>
      <c r="BY30" s="18">
        <f t="shared" si="56"/>
      </c>
      <c r="BZ30" s="14">
        <f t="shared" si="57"/>
      </c>
      <c r="CA30" s="11">
        <v>26</v>
      </c>
      <c r="CC30" s="18">
        <f t="shared" si="8"/>
        <v>0</v>
      </c>
      <c r="CD30" s="14">
        <f t="shared" si="9"/>
        <v>0</v>
      </c>
      <c r="CF30" s="16">
        <f t="shared" si="58"/>
        <v>0</v>
      </c>
      <c r="CG30" s="46">
        <f t="shared" si="59"/>
      </c>
      <c r="CH30" s="23">
        <f t="shared" si="30"/>
      </c>
      <c r="CI30" s="45">
        <f t="shared" si="30"/>
      </c>
    </row>
    <row r="31" spans="1:87" s="1" customFormat="1" ht="12.75">
      <c r="A31" s="1">
        <v>31</v>
      </c>
      <c r="B31" s="16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1">
        <f t="shared" si="31"/>
      </c>
      <c r="BA31" s="1">
        <f t="shared" si="32"/>
      </c>
      <c r="BB31" s="1">
        <f t="shared" si="33"/>
      </c>
      <c r="BC31" s="1">
        <f t="shared" si="34"/>
      </c>
      <c r="BD31" s="1">
        <f t="shared" si="35"/>
      </c>
      <c r="BE31" s="1">
        <f t="shared" si="36"/>
      </c>
      <c r="BF31" s="1">
        <f t="shared" si="37"/>
      </c>
      <c r="BG31" s="1">
        <f t="shared" si="38"/>
      </c>
      <c r="BH31" s="1">
        <f t="shared" si="39"/>
      </c>
      <c r="BI31" s="1">
        <f t="shared" si="40"/>
      </c>
      <c r="BJ31" s="1">
        <f t="shared" si="41"/>
      </c>
      <c r="BK31" s="1">
        <f t="shared" si="42"/>
      </c>
      <c r="BL31" s="1">
        <f t="shared" si="43"/>
      </c>
      <c r="BM31" s="1">
        <f t="shared" si="44"/>
      </c>
      <c r="BN31" s="1">
        <f t="shared" si="45"/>
      </c>
      <c r="BO31" s="1">
        <f t="shared" si="46"/>
      </c>
      <c r="BP31" s="1">
        <f t="shared" si="47"/>
      </c>
      <c r="BQ31" s="1">
        <f t="shared" si="48"/>
      </c>
      <c r="BR31" s="1">
        <f t="shared" si="49"/>
      </c>
      <c r="BS31" s="1">
        <f t="shared" si="50"/>
      </c>
      <c r="BT31" s="1">
        <f t="shared" si="51"/>
      </c>
      <c r="BU31" s="1">
        <f t="shared" si="52"/>
      </c>
      <c r="BV31" s="1">
        <f t="shared" si="53"/>
      </c>
      <c r="BW31" s="1">
        <f t="shared" si="54"/>
      </c>
      <c r="BX31" s="19">
        <f t="shared" si="55"/>
      </c>
      <c r="BY31" s="18">
        <f t="shared" si="56"/>
      </c>
      <c r="BZ31" s="14">
        <f t="shared" si="57"/>
      </c>
      <c r="CA31" s="11">
        <v>27</v>
      </c>
      <c r="CC31" s="18">
        <f t="shared" si="8"/>
        <v>0</v>
      </c>
      <c r="CD31" s="14">
        <f t="shared" si="9"/>
        <v>0</v>
      </c>
      <c r="CF31" s="16">
        <f t="shared" si="58"/>
        <v>0</v>
      </c>
      <c r="CG31" s="46">
        <f t="shared" si="59"/>
      </c>
      <c r="CH31" s="23">
        <f t="shared" si="30"/>
      </c>
      <c r="CI31" s="45">
        <f t="shared" si="30"/>
      </c>
    </row>
    <row r="32" spans="1:87" s="1" customFormat="1" ht="12.75">
      <c r="A32" s="1">
        <v>32</v>
      </c>
      <c r="B32" s="16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1">
        <f t="shared" si="31"/>
      </c>
      <c r="BA32" s="1">
        <f t="shared" si="32"/>
      </c>
      <c r="BB32" s="1">
        <f t="shared" si="33"/>
      </c>
      <c r="BC32" s="1">
        <f t="shared" si="34"/>
      </c>
      <c r="BD32" s="1">
        <f t="shared" si="35"/>
      </c>
      <c r="BE32" s="1">
        <f t="shared" si="36"/>
      </c>
      <c r="BF32" s="1">
        <f t="shared" si="37"/>
      </c>
      <c r="BG32" s="1">
        <f t="shared" si="38"/>
      </c>
      <c r="BH32" s="1">
        <f t="shared" si="39"/>
      </c>
      <c r="BI32" s="1">
        <f t="shared" si="40"/>
      </c>
      <c r="BJ32" s="1">
        <f t="shared" si="41"/>
      </c>
      <c r="BK32" s="1">
        <f t="shared" si="42"/>
      </c>
      <c r="BL32" s="1">
        <f t="shared" si="43"/>
      </c>
      <c r="BM32" s="1">
        <f t="shared" si="44"/>
      </c>
      <c r="BN32" s="1">
        <f t="shared" si="45"/>
      </c>
      <c r="BO32" s="1">
        <f t="shared" si="46"/>
      </c>
      <c r="BP32" s="1">
        <f t="shared" si="47"/>
      </c>
      <c r="BQ32" s="1">
        <f t="shared" si="48"/>
      </c>
      <c r="BR32" s="1">
        <f t="shared" si="49"/>
      </c>
      <c r="BS32" s="1">
        <f t="shared" si="50"/>
      </c>
      <c r="BT32" s="1">
        <f t="shared" si="51"/>
      </c>
      <c r="BU32" s="1">
        <f t="shared" si="52"/>
      </c>
      <c r="BV32" s="1">
        <f t="shared" si="53"/>
      </c>
      <c r="BW32" s="1">
        <f t="shared" si="54"/>
      </c>
      <c r="BX32" s="19">
        <f t="shared" si="55"/>
      </c>
      <c r="BY32" s="18">
        <f t="shared" si="56"/>
      </c>
      <c r="BZ32" s="14">
        <f t="shared" si="57"/>
      </c>
      <c r="CA32" s="11">
        <v>28</v>
      </c>
      <c r="CC32" s="18">
        <f t="shared" si="8"/>
        <v>0</v>
      </c>
      <c r="CD32" s="14">
        <f t="shared" si="9"/>
        <v>0</v>
      </c>
      <c r="CF32" s="16">
        <f t="shared" si="58"/>
        <v>0</v>
      </c>
      <c r="CG32" s="46">
        <f t="shared" si="59"/>
      </c>
      <c r="CH32" s="23">
        <f t="shared" si="30"/>
      </c>
      <c r="CI32" s="45">
        <f t="shared" si="30"/>
      </c>
    </row>
    <row r="33" spans="1:87" s="1" customFormat="1" ht="12.75">
      <c r="A33" s="1">
        <v>33</v>
      </c>
      <c r="B33" s="16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1">
        <f t="shared" si="31"/>
      </c>
      <c r="BA33" s="1">
        <f t="shared" si="32"/>
      </c>
      <c r="BB33" s="1">
        <f t="shared" si="33"/>
      </c>
      <c r="BC33" s="1">
        <f t="shared" si="34"/>
      </c>
      <c r="BD33" s="1">
        <f t="shared" si="35"/>
      </c>
      <c r="BE33" s="1">
        <f t="shared" si="36"/>
      </c>
      <c r="BF33" s="1">
        <f t="shared" si="37"/>
      </c>
      <c r="BG33" s="1">
        <f t="shared" si="38"/>
      </c>
      <c r="BH33" s="1">
        <f t="shared" si="39"/>
      </c>
      <c r="BI33" s="1">
        <f t="shared" si="40"/>
      </c>
      <c r="BJ33" s="1">
        <f t="shared" si="41"/>
      </c>
      <c r="BK33" s="1">
        <f t="shared" si="42"/>
      </c>
      <c r="BL33" s="1">
        <f t="shared" si="43"/>
      </c>
      <c r="BM33" s="1">
        <f t="shared" si="44"/>
      </c>
      <c r="BN33" s="1">
        <f t="shared" si="45"/>
      </c>
      <c r="BO33" s="1">
        <f t="shared" si="46"/>
      </c>
      <c r="BP33" s="1">
        <f t="shared" si="47"/>
      </c>
      <c r="BQ33" s="1">
        <f t="shared" si="48"/>
      </c>
      <c r="BR33" s="1">
        <f t="shared" si="49"/>
      </c>
      <c r="BS33" s="1">
        <f t="shared" si="50"/>
      </c>
      <c r="BT33" s="1">
        <f t="shared" si="51"/>
      </c>
      <c r="BU33" s="1">
        <f t="shared" si="52"/>
      </c>
      <c r="BV33" s="1">
        <f t="shared" si="53"/>
      </c>
      <c r="BW33" s="1">
        <f t="shared" si="54"/>
      </c>
      <c r="BX33" s="19">
        <f t="shared" si="55"/>
      </c>
      <c r="BY33" s="18">
        <f t="shared" si="56"/>
      </c>
      <c r="BZ33" s="14">
        <f t="shared" si="57"/>
      </c>
      <c r="CA33" s="11">
        <v>29</v>
      </c>
      <c r="CC33" s="18">
        <f t="shared" si="8"/>
        <v>0</v>
      </c>
      <c r="CD33" s="14">
        <f t="shared" si="9"/>
        <v>0</v>
      </c>
      <c r="CF33" s="16">
        <f t="shared" si="58"/>
        <v>0</v>
      </c>
      <c r="CG33" s="46">
        <f t="shared" si="59"/>
      </c>
      <c r="CH33" s="23">
        <f t="shared" si="30"/>
      </c>
      <c r="CI33" s="45">
        <f t="shared" si="30"/>
      </c>
    </row>
    <row r="34" spans="1:87" s="1" customFormat="1" ht="12.75">
      <c r="A34" s="1">
        <v>34</v>
      </c>
      <c r="B34" s="16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1">
        <f t="shared" si="31"/>
      </c>
      <c r="BA34" s="1">
        <f t="shared" si="32"/>
      </c>
      <c r="BB34" s="1">
        <f t="shared" si="33"/>
      </c>
      <c r="BC34" s="1">
        <f t="shared" si="34"/>
      </c>
      <c r="BD34" s="1">
        <f t="shared" si="35"/>
      </c>
      <c r="BE34" s="1">
        <f t="shared" si="36"/>
      </c>
      <c r="BF34" s="1">
        <f t="shared" si="37"/>
      </c>
      <c r="BG34" s="1">
        <f t="shared" si="38"/>
      </c>
      <c r="BH34" s="1">
        <f t="shared" si="39"/>
      </c>
      <c r="BI34" s="1">
        <f t="shared" si="40"/>
      </c>
      <c r="BJ34" s="1">
        <f t="shared" si="41"/>
      </c>
      <c r="BK34" s="1">
        <f t="shared" si="42"/>
      </c>
      <c r="BL34" s="1">
        <f t="shared" si="43"/>
      </c>
      <c r="BM34" s="1">
        <f t="shared" si="44"/>
      </c>
      <c r="BN34" s="1">
        <f t="shared" si="45"/>
      </c>
      <c r="BO34" s="1">
        <f t="shared" si="46"/>
      </c>
      <c r="BP34" s="1">
        <f t="shared" si="47"/>
      </c>
      <c r="BQ34" s="1">
        <f t="shared" si="48"/>
      </c>
      <c r="BR34" s="1">
        <f t="shared" si="49"/>
      </c>
      <c r="BS34" s="1">
        <f t="shared" si="50"/>
      </c>
      <c r="BT34" s="1">
        <f t="shared" si="51"/>
      </c>
      <c r="BU34" s="1">
        <f t="shared" si="52"/>
      </c>
      <c r="BV34" s="1">
        <f t="shared" si="53"/>
      </c>
      <c r="BW34" s="1">
        <f t="shared" si="54"/>
      </c>
      <c r="BX34" s="19">
        <f t="shared" si="55"/>
      </c>
      <c r="BY34" s="18">
        <f t="shared" si="56"/>
      </c>
      <c r="BZ34" s="14">
        <f t="shared" si="57"/>
      </c>
      <c r="CA34" s="11">
        <v>30</v>
      </c>
      <c r="CC34" s="18">
        <f t="shared" si="8"/>
        <v>0</v>
      </c>
      <c r="CD34" s="14">
        <f t="shared" si="9"/>
        <v>0</v>
      </c>
      <c r="CF34" s="16">
        <f t="shared" si="58"/>
        <v>0</v>
      </c>
      <c r="CG34" s="46">
        <f t="shared" si="59"/>
      </c>
      <c r="CH34" s="23">
        <f t="shared" si="30"/>
      </c>
      <c r="CI34" s="45">
        <f t="shared" si="30"/>
      </c>
    </row>
    <row r="35" spans="1:87" s="1" customFormat="1" ht="12.75">
      <c r="A35" s="1">
        <v>35</v>
      </c>
      <c r="B35" s="16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1">
        <f t="shared" si="31"/>
      </c>
      <c r="BA35" s="1">
        <f t="shared" si="32"/>
      </c>
      <c r="BB35" s="1">
        <f t="shared" si="33"/>
      </c>
      <c r="BC35" s="1">
        <f t="shared" si="34"/>
      </c>
      <c r="BD35" s="1">
        <f t="shared" si="35"/>
      </c>
      <c r="BE35" s="1">
        <f t="shared" si="36"/>
      </c>
      <c r="BF35" s="1">
        <f t="shared" si="37"/>
      </c>
      <c r="BG35" s="1">
        <f t="shared" si="38"/>
      </c>
      <c r="BH35" s="1">
        <f t="shared" si="39"/>
      </c>
      <c r="BI35" s="1">
        <f t="shared" si="40"/>
      </c>
      <c r="BJ35" s="1">
        <f t="shared" si="41"/>
      </c>
      <c r="BK35" s="1">
        <f t="shared" si="42"/>
      </c>
      <c r="BL35" s="1">
        <f t="shared" si="43"/>
      </c>
      <c r="BM35" s="1">
        <f t="shared" si="44"/>
      </c>
      <c r="BN35" s="1">
        <f t="shared" si="45"/>
      </c>
      <c r="BO35" s="1">
        <f t="shared" si="46"/>
      </c>
      <c r="BP35" s="1">
        <f t="shared" si="47"/>
      </c>
      <c r="BQ35" s="1">
        <f t="shared" si="48"/>
      </c>
      <c r="BR35" s="1">
        <f t="shared" si="49"/>
      </c>
      <c r="BS35" s="1">
        <f t="shared" si="50"/>
      </c>
      <c r="BT35" s="1">
        <f t="shared" si="51"/>
      </c>
      <c r="BU35" s="1">
        <f t="shared" si="52"/>
      </c>
      <c r="BV35" s="1">
        <f t="shared" si="53"/>
      </c>
      <c r="BW35" s="1">
        <f t="shared" si="54"/>
      </c>
      <c r="BX35" s="19">
        <f t="shared" si="55"/>
      </c>
      <c r="BY35" s="18">
        <f t="shared" si="56"/>
      </c>
      <c r="BZ35" s="14">
        <f t="shared" si="57"/>
      </c>
      <c r="CA35" s="11">
        <v>31</v>
      </c>
      <c r="CC35" s="18">
        <f t="shared" si="8"/>
        <v>0</v>
      </c>
      <c r="CD35" s="14">
        <f t="shared" si="9"/>
        <v>0</v>
      </c>
      <c r="CF35" s="16">
        <f t="shared" si="58"/>
        <v>0</v>
      </c>
      <c r="CG35" s="46">
        <f t="shared" si="59"/>
      </c>
      <c r="CH35" s="23">
        <f t="shared" si="30"/>
      </c>
      <c r="CI35" s="45">
        <f t="shared" si="30"/>
      </c>
    </row>
    <row r="36" spans="1:87" s="1" customFormat="1" ht="12.75">
      <c r="A36" s="1">
        <v>36</v>
      </c>
      <c r="B36" s="16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1">
        <f t="shared" si="31"/>
      </c>
      <c r="BA36" s="1">
        <f t="shared" si="32"/>
      </c>
      <c r="BB36" s="1">
        <f t="shared" si="33"/>
      </c>
      <c r="BC36" s="1">
        <f t="shared" si="34"/>
      </c>
      <c r="BD36" s="1">
        <f t="shared" si="35"/>
      </c>
      <c r="BE36" s="1">
        <f t="shared" si="36"/>
      </c>
      <c r="BF36" s="1">
        <f t="shared" si="37"/>
      </c>
      <c r="BG36" s="1">
        <f t="shared" si="38"/>
      </c>
      <c r="BH36" s="1">
        <f t="shared" si="39"/>
      </c>
      <c r="BI36" s="1">
        <f t="shared" si="40"/>
      </c>
      <c r="BJ36" s="1">
        <f t="shared" si="41"/>
      </c>
      <c r="BK36" s="1">
        <f t="shared" si="42"/>
      </c>
      <c r="BL36" s="1">
        <f t="shared" si="43"/>
      </c>
      <c r="BM36" s="1">
        <f t="shared" si="44"/>
      </c>
      <c r="BN36" s="1">
        <f t="shared" si="45"/>
      </c>
      <c r="BO36" s="1">
        <f t="shared" si="46"/>
      </c>
      <c r="BP36" s="1">
        <f t="shared" si="47"/>
      </c>
      <c r="BQ36" s="1">
        <f t="shared" si="48"/>
      </c>
      <c r="BR36" s="1">
        <f t="shared" si="49"/>
      </c>
      <c r="BS36" s="1">
        <f t="shared" si="50"/>
      </c>
      <c r="BT36" s="1">
        <f t="shared" si="51"/>
      </c>
      <c r="BU36" s="1">
        <f t="shared" si="52"/>
      </c>
      <c r="BV36" s="1">
        <f t="shared" si="53"/>
      </c>
      <c r="BW36" s="1">
        <f t="shared" si="54"/>
      </c>
      <c r="BX36" s="19">
        <f t="shared" si="55"/>
      </c>
      <c r="BY36" s="18">
        <f t="shared" si="56"/>
      </c>
      <c r="BZ36" s="14">
        <f t="shared" si="57"/>
      </c>
      <c r="CA36" s="11">
        <v>32</v>
      </c>
      <c r="CC36" s="18">
        <f t="shared" si="8"/>
        <v>0</v>
      </c>
      <c r="CD36" s="14">
        <f t="shared" si="9"/>
        <v>0</v>
      </c>
      <c r="CF36" s="16">
        <f t="shared" si="58"/>
        <v>0</v>
      </c>
      <c r="CG36" s="46">
        <f t="shared" si="59"/>
      </c>
      <c r="CH36" s="23">
        <f t="shared" si="30"/>
      </c>
      <c r="CI36" s="45">
        <f t="shared" si="30"/>
      </c>
    </row>
    <row r="37" spans="1:87" s="1" customFormat="1" ht="12.75">
      <c r="A37" s="1">
        <v>37</v>
      </c>
      <c r="B37" s="16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1">
        <f t="shared" si="31"/>
      </c>
      <c r="BA37" s="1">
        <f t="shared" si="32"/>
      </c>
      <c r="BB37" s="1">
        <f t="shared" si="33"/>
      </c>
      <c r="BC37" s="1">
        <f t="shared" si="34"/>
      </c>
      <c r="BD37" s="1">
        <f t="shared" si="35"/>
      </c>
      <c r="BE37" s="1">
        <f t="shared" si="36"/>
      </c>
      <c r="BF37" s="1">
        <f t="shared" si="37"/>
      </c>
      <c r="BG37" s="1">
        <f t="shared" si="38"/>
      </c>
      <c r="BH37" s="1">
        <f t="shared" si="39"/>
      </c>
      <c r="BI37" s="1">
        <f t="shared" si="40"/>
      </c>
      <c r="BJ37" s="1">
        <f t="shared" si="41"/>
      </c>
      <c r="BK37" s="1">
        <f t="shared" si="42"/>
      </c>
      <c r="BL37" s="1">
        <f t="shared" si="43"/>
      </c>
      <c r="BM37" s="1">
        <f t="shared" si="44"/>
      </c>
      <c r="BN37" s="1">
        <f t="shared" si="45"/>
      </c>
      <c r="BO37" s="1">
        <f t="shared" si="46"/>
      </c>
      <c r="BP37" s="1">
        <f t="shared" si="47"/>
      </c>
      <c r="BQ37" s="1">
        <f t="shared" si="48"/>
      </c>
      <c r="BR37" s="1">
        <f t="shared" si="49"/>
      </c>
      <c r="BS37" s="1">
        <f t="shared" si="50"/>
      </c>
      <c r="BT37" s="1">
        <f t="shared" si="51"/>
      </c>
      <c r="BU37" s="1">
        <f t="shared" si="52"/>
      </c>
      <c r="BV37" s="1">
        <f t="shared" si="53"/>
      </c>
      <c r="BW37" s="1">
        <f t="shared" si="54"/>
      </c>
      <c r="BX37" s="19">
        <f t="shared" si="55"/>
      </c>
      <c r="BY37" s="18">
        <f t="shared" si="56"/>
      </c>
      <c r="BZ37" s="14">
        <f t="shared" si="57"/>
      </c>
      <c r="CA37" s="11">
        <v>33</v>
      </c>
      <c r="CC37" s="18">
        <f t="shared" si="8"/>
        <v>0</v>
      </c>
      <c r="CD37" s="14">
        <f t="shared" si="9"/>
        <v>0</v>
      </c>
      <c r="CF37" s="16">
        <f t="shared" si="58"/>
        <v>0</v>
      </c>
      <c r="CG37" s="46">
        <f t="shared" si="59"/>
      </c>
      <c r="CH37" s="23">
        <f t="shared" si="30"/>
      </c>
      <c r="CI37" s="45">
        <f t="shared" si="30"/>
      </c>
    </row>
    <row r="38" spans="1:87" s="1" customFormat="1" ht="12.75">
      <c r="A38" s="1">
        <v>38</v>
      </c>
      <c r="B38" s="16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1">
        <f t="shared" si="31"/>
      </c>
      <c r="BA38" s="1">
        <f t="shared" si="32"/>
      </c>
      <c r="BB38" s="1">
        <f t="shared" si="33"/>
      </c>
      <c r="BC38" s="1">
        <f t="shared" si="34"/>
      </c>
      <c r="BD38" s="1">
        <f t="shared" si="35"/>
      </c>
      <c r="BE38" s="1">
        <f t="shared" si="36"/>
      </c>
      <c r="BF38" s="1">
        <f t="shared" si="37"/>
      </c>
      <c r="BG38" s="1">
        <f t="shared" si="38"/>
      </c>
      <c r="BH38" s="1">
        <f t="shared" si="39"/>
      </c>
      <c r="BI38" s="1">
        <f t="shared" si="40"/>
      </c>
      <c r="BJ38" s="1">
        <f t="shared" si="41"/>
      </c>
      <c r="BK38" s="1">
        <f t="shared" si="42"/>
      </c>
      <c r="BL38" s="1">
        <f t="shared" si="43"/>
      </c>
      <c r="BM38" s="1">
        <f t="shared" si="44"/>
      </c>
      <c r="BN38" s="1">
        <f t="shared" si="45"/>
      </c>
      <c r="BO38" s="1">
        <f t="shared" si="46"/>
      </c>
      <c r="BP38" s="1">
        <f t="shared" si="47"/>
      </c>
      <c r="BQ38" s="1">
        <f t="shared" si="48"/>
      </c>
      <c r="BR38" s="1">
        <f t="shared" si="49"/>
      </c>
      <c r="BS38" s="1">
        <f t="shared" si="50"/>
      </c>
      <c r="BT38" s="1">
        <f t="shared" si="51"/>
      </c>
      <c r="BU38" s="1">
        <f t="shared" si="52"/>
      </c>
      <c r="BV38" s="1">
        <f t="shared" si="53"/>
      </c>
      <c r="BW38" s="1">
        <f t="shared" si="54"/>
      </c>
      <c r="BX38" s="19">
        <f t="shared" si="55"/>
      </c>
      <c r="BY38" s="18">
        <f t="shared" si="56"/>
      </c>
      <c r="BZ38" s="14">
        <f t="shared" si="57"/>
      </c>
      <c r="CA38" s="11">
        <v>34</v>
      </c>
      <c r="CC38" s="18">
        <f t="shared" si="8"/>
        <v>0</v>
      </c>
      <c r="CD38" s="14">
        <f t="shared" si="9"/>
        <v>0</v>
      </c>
      <c r="CF38" s="16">
        <f t="shared" si="58"/>
        <v>0</v>
      </c>
      <c r="CG38" s="46">
        <f t="shared" si="59"/>
      </c>
      <c r="CH38" s="23">
        <f t="shared" si="30"/>
      </c>
      <c r="CI38" s="45">
        <f t="shared" si="30"/>
      </c>
    </row>
    <row r="39" spans="1:87" s="1" customFormat="1" ht="12.75">
      <c r="A39" s="1">
        <v>39</v>
      </c>
      <c r="B39" s="16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1">
        <f t="shared" si="31"/>
      </c>
      <c r="BA39" s="1">
        <f t="shared" si="32"/>
      </c>
      <c r="BB39" s="1">
        <f t="shared" si="33"/>
      </c>
      <c r="BC39" s="1">
        <f t="shared" si="34"/>
      </c>
      <c r="BD39" s="1">
        <f t="shared" si="35"/>
      </c>
      <c r="BE39" s="1">
        <f t="shared" si="36"/>
      </c>
      <c r="BF39" s="1">
        <f t="shared" si="37"/>
      </c>
      <c r="BG39" s="1">
        <f t="shared" si="38"/>
      </c>
      <c r="BH39" s="1">
        <f t="shared" si="39"/>
      </c>
      <c r="BI39" s="1">
        <f t="shared" si="40"/>
      </c>
      <c r="BJ39" s="1">
        <f t="shared" si="41"/>
      </c>
      <c r="BK39" s="1">
        <f t="shared" si="42"/>
      </c>
      <c r="BL39" s="1">
        <f t="shared" si="43"/>
      </c>
      <c r="BM39" s="1">
        <f t="shared" si="44"/>
      </c>
      <c r="BN39" s="1">
        <f t="shared" si="45"/>
      </c>
      <c r="BO39" s="1">
        <f t="shared" si="46"/>
      </c>
      <c r="BP39" s="1">
        <f t="shared" si="47"/>
      </c>
      <c r="BQ39" s="1">
        <f t="shared" si="48"/>
      </c>
      <c r="BR39" s="1">
        <f t="shared" si="49"/>
      </c>
      <c r="BS39" s="1">
        <f t="shared" si="50"/>
      </c>
      <c r="BT39" s="1">
        <f t="shared" si="51"/>
      </c>
      <c r="BU39" s="1">
        <f t="shared" si="52"/>
      </c>
      <c r="BV39" s="1">
        <f t="shared" si="53"/>
      </c>
      <c r="BW39" s="1">
        <f t="shared" si="54"/>
      </c>
      <c r="BX39" s="19">
        <f t="shared" si="55"/>
      </c>
      <c r="BY39" s="18">
        <f t="shared" si="56"/>
      </c>
      <c r="BZ39" s="14">
        <f t="shared" si="57"/>
      </c>
      <c r="CA39" s="11">
        <v>35</v>
      </c>
      <c r="CC39" s="18">
        <f t="shared" si="8"/>
        <v>0</v>
      </c>
      <c r="CD39" s="14">
        <f t="shared" si="9"/>
        <v>0</v>
      </c>
      <c r="CF39" s="16">
        <f t="shared" si="58"/>
        <v>0</v>
      </c>
      <c r="CG39" s="46">
        <f t="shared" si="59"/>
      </c>
      <c r="CH39" s="23">
        <f t="shared" si="30"/>
      </c>
      <c r="CI39" s="45">
        <f t="shared" si="30"/>
      </c>
    </row>
    <row r="40" spans="1:87" s="1" customFormat="1" ht="12.75">
      <c r="A40" s="1">
        <v>40</v>
      </c>
      <c r="B40" s="16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1">
        <f t="shared" si="31"/>
      </c>
      <c r="BA40" s="1">
        <f t="shared" si="32"/>
      </c>
      <c r="BB40" s="1">
        <f t="shared" si="33"/>
      </c>
      <c r="BC40" s="1">
        <f t="shared" si="34"/>
      </c>
      <c r="BD40" s="1">
        <f t="shared" si="35"/>
      </c>
      <c r="BE40" s="1">
        <f t="shared" si="36"/>
      </c>
      <c r="BF40" s="1">
        <f t="shared" si="37"/>
      </c>
      <c r="BG40" s="1">
        <f t="shared" si="38"/>
      </c>
      <c r="BH40" s="1">
        <f t="shared" si="39"/>
      </c>
      <c r="BI40" s="1">
        <f t="shared" si="40"/>
      </c>
      <c r="BJ40" s="1">
        <f t="shared" si="41"/>
      </c>
      <c r="BK40" s="1">
        <f t="shared" si="42"/>
      </c>
      <c r="BL40" s="1">
        <f t="shared" si="43"/>
      </c>
      <c r="BM40" s="1">
        <f t="shared" si="44"/>
      </c>
      <c r="BN40" s="1">
        <f t="shared" si="45"/>
      </c>
      <c r="BO40" s="1">
        <f t="shared" si="46"/>
      </c>
      <c r="BP40" s="1">
        <f t="shared" si="47"/>
      </c>
      <c r="BQ40" s="1">
        <f t="shared" si="48"/>
      </c>
      <c r="BR40" s="1">
        <f t="shared" si="49"/>
      </c>
      <c r="BS40" s="1">
        <f t="shared" si="50"/>
      </c>
      <c r="BT40" s="1">
        <f t="shared" si="51"/>
      </c>
      <c r="BU40" s="1">
        <f t="shared" si="52"/>
      </c>
      <c r="BV40" s="1">
        <f t="shared" si="53"/>
      </c>
      <c r="BW40" s="1">
        <f t="shared" si="54"/>
      </c>
      <c r="BX40" s="19">
        <f t="shared" si="55"/>
      </c>
      <c r="BY40" s="18">
        <f t="shared" si="56"/>
      </c>
      <c r="BZ40" s="14">
        <f t="shared" si="57"/>
      </c>
      <c r="CA40" s="11">
        <v>36</v>
      </c>
      <c r="CC40" s="18">
        <f t="shared" si="8"/>
        <v>0</v>
      </c>
      <c r="CD40" s="14">
        <f t="shared" si="9"/>
        <v>0</v>
      </c>
      <c r="CF40" s="16">
        <f t="shared" si="58"/>
        <v>0</v>
      </c>
      <c r="CG40" s="46">
        <f t="shared" si="59"/>
      </c>
      <c r="CH40" s="23">
        <f t="shared" si="30"/>
      </c>
      <c r="CI40" s="45">
        <f t="shared" si="30"/>
      </c>
    </row>
    <row r="41" spans="1:87" s="1" customFormat="1" ht="12.75">
      <c r="A41" s="1">
        <v>41</v>
      </c>
      <c r="B41" s="16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1">
        <f t="shared" si="31"/>
      </c>
      <c r="BA41" s="1">
        <f t="shared" si="32"/>
      </c>
      <c r="BB41" s="1">
        <f t="shared" si="33"/>
      </c>
      <c r="BC41" s="1">
        <f t="shared" si="34"/>
      </c>
      <c r="BD41" s="1">
        <f t="shared" si="35"/>
      </c>
      <c r="BE41" s="1">
        <f t="shared" si="36"/>
      </c>
      <c r="BF41" s="1">
        <f t="shared" si="37"/>
      </c>
      <c r="BG41" s="1">
        <f t="shared" si="38"/>
      </c>
      <c r="BH41" s="1">
        <f t="shared" si="39"/>
      </c>
      <c r="BI41" s="1">
        <f t="shared" si="40"/>
      </c>
      <c r="BJ41" s="1">
        <f t="shared" si="41"/>
      </c>
      <c r="BK41" s="1">
        <f t="shared" si="42"/>
      </c>
      <c r="BL41" s="1">
        <f t="shared" si="43"/>
      </c>
      <c r="BM41" s="1">
        <f t="shared" si="44"/>
      </c>
      <c r="BN41" s="1">
        <f t="shared" si="45"/>
      </c>
      <c r="BO41" s="1">
        <f t="shared" si="46"/>
      </c>
      <c r="BP41" s="1">
        <f t="shared" si="47"/>
      </c>
      <c r="BQ41" s="1">
        <f t="shared" si="48"/>
      </c>
      <c r="BR41" s="1">
        <f t="shared" si="49"/>
      </c>
      <c r="BS41" s="1">
        <f t="shared" si="50"/>
      </c>
      <c r="BT41" s="1">
        <f t="shared" si="51"/>
      </c>
      <c r="BU41" s="1">
        <f t="shared" si="52"/>
      </c>
      <c r="BV41" s="1">
        <f t="shared" si="53"/>
      </c>
      <c r="BW41" s="1">
        <f t="shared" si="54"/>
      </c>
      <c r="BX41" s="19">
        <f t="shared" si="55"/>
      </c>
      <c r="BY41" s="18">
        <f t="shared" si="56"/>
      </c>
      <c r="BZ41" s="14">
        <f t="shared" si="57"/>
      </c>
      <c r="CA41" s="11">
        <v>37</v>
      </c>
      <c r="CC41" s="18">
        <f t="shared" si="8"/>
        <v>0</v>
      </c>
      <c r="CD41" s="14">
        <f t="shared" si="9"/>
        <v>0</v>
      </c>
      <c r="CF41" s="16">
        <f t="shared" si="58"/>
        <v>0</v>
      </c>
      <c r="CG41" s="46">
        <f t="shared" si="59"/>
      </c>
      <c r="CH41" s="23">
        <f t="shared" si="59"/>
      </c>
      <c r="CI41" s="45">
        <f t="shared" si="59"/>
      </c>
    </row>
    <row r="42" spans="1:87" s="1" customFormat="1" ht="12.75">
      <c r="A42" s="1">
        <v>42</v>
      </c>
      <c r="B42" s="16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1">
        <f t="shared" si="31"/>
      </c>
      <c r="BA42" s="1">
        <f t="shared" si="32"/>
      </c>
      <c r="BB42" s="1">
        <f t="shared" si="33"/>
      </c>
      <c r="BC42" s="1">
        <f t="shared" si="34"/>
      </c>
      <c r="BD42" s="1">
        <f t="shared" si="35"/>
      </c>
      <c r="BE42" s="1">
        <f t="shared" si="36"/>
      </c>
      <c r="BF42" s="1">
        <f t="shared" si="37"/>
      </c>
      <c r="BG42" s="1">
        <f t="shared" si="38"/>
      </c>
      <c r="BH42" s="1">
        <f t="shared" si="39"/>
      </c>
      <c r="BI42" s="1">
        <f t="shared" si="40"/>
      </c>
      <c r="BJ42" s="1">
        <f t="shared" si="41"/>
      </c>
      <c r="BK42" s="1">
        <f t="shared" si="42"/>
      </c>
      <c r="BL42" s="1">
        <f t="shared" si="43"/>
      </c>
      <c r="BM42" s="1">
        <f t="shared" si="44"/>
      </c>
      <c r="BN42" s="1">
        <f t="shared" si="45"/>
      </c>
      <c r="BO42" s="1">
        <f t="shared" si="46"/>
      </c>
      <c r="BP42" s="1">
        <f t="shared" si="47"/>
      </c>
      <c r="BQ42" s="1">
        <f t="shared" si="48"/>
      </c>
      <c r="BR42" s="1">
        <f t="shared" si="49"/>
      </c>
      <c r="BS42" s="1">
        <f t="shared" si="50"/>
      </c>
      <c r="BT42" s="1">
        <f t="shared" si="51"/>
      </c>
      <c r="BU42" s="1">
        <f t="shared" si="52"/>
      </c>
      <c r="BV42" s="1">
        <f t="shared" si="53"/>
      </c>
      <c r="BW42" s="1">
        <f t="shared" si="54"/>
      </c>
      <c r="BX42" s="19">
        <f t="shared" si="55"/>
      </c>
      <c r="BY42" s="18">
        <f t="shared" si="56"/>
      </c>
      <c r="BZ42" s="14">
        <f t="shared" si="57"/>
      </c>
      <c r="CA42" s="11">
        <v>38</v>
      </c>
      <c r="CC42" s="18">
        <f t="shared" si="8"/>
        <v>0</v>
      </c>
      <c r="CD42" s="14">
        <f t="shared" si="9"/>
        <v>0</v>
      </c>
      <c r="CF42" s="16">
        <f t="shared" si="58"/>
        <v>0</v>
      </c>
      <c r="CG42" s="46">
        <f t="shared" si="59"/>
      </c>
      <c r="CH42" s="23">
        <f t="shared" si="59"/>
      </c>
      <c r="CI42" s="45">
        <f t="shared" si="59"/>
      </c>
    </row>
    <row r="43" spans="1:87" s="1" customFormat="1" ht="12.75">
      <c r="A43" s="1">
        <v>43</v>
      </c>
      <c r="B43" s="16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1">
        <f t="shared" si="31"/>
      </c>
      <c r="BA43" s="1">
        <f t="shared" si="32"/>
      </c>
      <c r="BB43" s="1">
        <f t="shared" si="33"/>
      </c>
      <c r="BC43" s="1">
        <f t="shared" si="34"/>
      </c>
      <c r="BD43" s="1">
        <f t="shared" si="35"/>
      </c>
      <c r="BE43" s="1">
        <f t="shared" si="36"/>
      </c>
      <c r="BF43" s="1">
        <f t="shared" si="37"/>
      </c>
      <c r="BG43" s="1">
        <f t="shared" si="38"/>
      </c>
      <c r="BH43" s="1">
        <f t="shared" si="39"/>
      </c>
      <c r="BI43" s="1">
        <f t="shared" si="40"/>
      </c>
      <c r="BJ43" s="1">
        <f t="shared" si="41"/>
      </c>
      <c r="BK43" s="1">
        <f t="shared" si="42"/>
      </c>
      <c r="BL43" s="1">
        <f t="shared" si="43"/>
      </c>
      <c r="BM43" s="1">
        <f t="shared" si="44"/>
      </c>
      <c r="BN43" s="1">
        <f t="shared" si="45"/>
      </c>
      <c r="BO43" s="1">
        <f t="shared" si="46"/>
      </c>
      <c r="BP43" s="1">
        <f t="shared" si="47"/>
      </c>
      <c r="BQ43" s="1">
        <f t="shared" si="48"/>
      </c>
      <c r="BR43" s="1">
        <f t="shared" si="49"/>
      </c>
      <c r="BS43" s="1">
        <f t="shared" si="50"/>
      </c>
      <c r="BT43" s="1">
        <f t="shared" si="51"/>
      </c>
      <c r="BU43" s="1">
        <f t="shared" si="52"/>
      </c>
      <c r="BV43" s="1">
        <f t="shared" si="53"/>
      </c>
      <c r="BW43" s="1">
        <f t="shared" si="54"/>
      </c>
      <c r="BX43" s="19">
        <f t="shared" si="55"/>
      </c>
      <c r="BY43" s="18">
        <f t="shared" si="56"/>
      </c>
      <c r="BZ43" s="14">
        <f t="shared" si="57"/>
      </c>
      <c r="CA43" s="11">
        <v>39</v>
      </c>
      <c r="CC43" s="18">
        <f t="shared" si="8"/>
        <v>0</v>
      </c>
      <c r="CD43" s="14">
        <f t="shared" si="9"/>
        <v>0</v>
      </c>
      <c r="CF43" s="16">
        <f t="shared" si="58"/>
        <v>0</v>
      </c>
      <c r="CG43" s="46">
        <f t="shared" si="59"/>
      </c>
      <c r="CH43" s="23">
        <f t="shared" si="59"/>
      </c>
      <c r="CI43" s="45">
        <f t="shared" si="59"/>
      </c>
    </row>
    <row r="44" spans="1:87" s="1" customFormat="1" ht="12.75">
      <c r="A44" s="1">
        <v>44</v>
      </c>
      <c r="B44" s="16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1">
        <f t="shared" si="31"/>
      </c>
      <c r="BA44" s="1">
        <f t="shared" si="32"/>
      </c>
      <c r="BB44" s="1">
        <f t="shared" si="33"/>
      </c>
      <c r="BC44" s="1">
        <f t="shared" si="34"/>
      </c>
      <c r="BD44" s="1">
        <f t="shared" si="35"/>
      </c>
      <c r="BE44" s="1">
        <f t="shared" si="36"/>
      </c>
      <c r="BF44" s="1">
        <f t="shared" si="37"/>
      </c>
      <c r="BG44" s="1">
        <f t="shared" si="38"/>
      </c>
      <c r="BH44" s="1">
        <f t="shared" si="39"/>
      </c>
      <c r="BI44" s="1">
        <f t="shared" si="40"/>
      </c>
      <c r="BJ44" s="1">
        <f t="shared" si="41"/>
      </c>
      <c r="BK44" s="1">
        <f t="shared" si="42"/>
      </c>
      <c r="BL44" s="1">
        <f t="shared" si="43"/>
      </c>
      <c r="BM44" s="1">
        <f t="shared" si="44"/>
      </c>
      <c r="BN44" s="1">
        <f t="shared" si="45"/>
      </c>
      <c r="BO44" s="1">
        <f t="shared" si="46"/>
      </c>
      <c r="BP44" s="1">
        <f t="shared" si="47"/>
      </c>
      <c r="BQ44" s="1">
        <f t="shared" si="48"/>
      </c>
      <c r="BR44" s="1">
        <f t="shared" si="49"/>
      </c>
      <c r="BS44" s="1">
        <f t="shared" si="50"/>
      </c>
      <c r="BT44" s="1">
        <f t="shared" si="51"/>
      </c>
      <c r="BU44" s="1">
        <f t="shared" si="52"/>
      </c>
      <c r="BV44" s="1">
        <f t="shared" si="53"/>
      </c>
      <c r="BW44" s="1">
        <f t="shared" si="54"/>
      </c>
      <c r="BX44" s="19">
        <f t="shared" si="55"/>
      </c>
      <c r="BY44" s="18">
        <f t="shared" si="56"/>
      </c>
      <c r="BZ44" s="14">
        <f t="shared" si="57"/>
      </c>
      <c r="CA44" s="11">
        <v>40</v>
      </c>
      <c r="CC44" s="18">
        <f t="shared" si="8"/>
        <v>0</v>
      </c>
      <c r="CD44" s="14">
        <f t="shared" si="9"/>
        <v>0</v>
      </c>
      <c r="CF44" s="16">
        <f t="shared" si="58"/>
        <v>0</v>
      </c>
      <c r="CG44" s="46">
        <f t="shared" si="59"/>
      </c>
      <c r="CH44" s="23">
        <f t="shared" si="59"/>
      </c>
      <c r="CI44" s="45">
        <f t="shared" si="59"/>
      </c>
    </row>
    <row r="45" spans="1:87" s="1" customFormat="1" ht="12.75">
      <c r="A45" s="1">
        <v>45</v>
      </c>
      <c r="B45" s="16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1">
        <f t="shared" si="31"/>
      </c>
      <c r="BA45" s="1">
        <f t="shared" si="32"/>
      </c>
      <c r="BB45" s="1">
        <f t="shared" si="33"/>
      </c>
      <c r="BC45" s="1">
        <f t="shared" si="34"/>
      </c>
      <c r="BD45" s="1">
        <f t="shared" si="35"/>
      </c>
      <c r="BE45" s="1">
        <f t="shared" si="36"/>
      </c>
      <c r="BF45" s="1">
        <f t="shared" si="37"/>
      </c>
      <c r="BG45" s="1">
        <f t="shared" si="38"/>
      </c>
      <c r="BH45" s="1">
        <f t="shared" si="39"/>
      </c>
      <c r="BI45" s="1">
        <f t="shared" si="40"/>
      </c>
      <c r="BJ45" s="1">
        <f t="shared" si="41"/>
      </c>
      <c r="BK45" s="1">
        <f t="shared" si="42"/>
      </c>
      <c r="BL45" s="1">
        <f t="shared" si="43"/>
      </c>
      <c r="BM45" s="1">
        <f t="shared" si="44"/>
      </c>
      <c r="BN45" s="1">
        <f t="shared" si="45"/>
      </c>
      <c r="BO45" s="1">
        <f t="shared" si="46"/>
      </c>
      <c r="BP45" s="1">
        <f t="shared" si="47"/>
      </c>
      <c r="BQ45" s="1">
        <f t="shared" si="48"/>
      </c>
      <c r="BR45" s="1">
        <f t="shared" si="49"/>
      </c>
      <c r="BS45" s="1">
        <f t="shared" si="50"/>
      </c>
      <c r="BT45" s="1">
        <f t="shared" si="51"/>
      </c>
      <c r="BU45" s="1">
        <f t="shared" si="52"/>
      </c>
      <c r="BV45" s="1">
        <f t="shared" si="53"/>
      </c>
      <c r="BW45" s="1">
        <f t="shared" si="54"/>
      </c>
      <c r="BX45" s="19">
        <f t="shared" si="55"/>
      </c>
      <c r="BY45" s="18">
        <f t="shared" si="56"/>
      </c>
      <c r="BZ45" s="14">
        <f t="shared" si="57"/>
      </c>
      <c r="CA45" s="11">
        <v>41</v>
      </c>
      <c r="CC45" s="6"/>
      <c r="CD45" s="14">
        <f t="shared" si="9"/>
        <v>0</v>
      </c>
      <c r="CF45" s="16">
        <f t="shared" si="58"/>
        <v>0</v>
      </c>
      <c r="CG45" s="46">
        <f t="shared" si="59"/>
      </c>
      <c r="CH45" s="23">
        <f t="shared" si="59"/>
      </c>
      <c r="CI45" s="45">
        <f t="shared" si="59"/>
      </c>
    </row>
    <row r="46" spans="1:87" s="1" customFormat="1" ht="12.75">
      <c r="A46" s="1">
        <v>46</v>
      </c>
      <c r="B46" s="16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1">
        <f t="shared" si="31"/>
      </c>
      <c r="BA46" s="1">
        <f t="shared" si="32"/>
      </c>
      <c r="BB46" s="1">
        <f t="shared" si="33"/>
      </c>
      <c r="BC46" s="1">
        <f t="shared" si="34"/>
      </c>
      <c r="BD46" s="1">
        <f t="shared" si="35"/>
      </c>
      <c r="BE46" s="1">
        <f t="shared" si="36"/>
      </c>
      <c r="BF46" s="1">
        <f t="shared" si="37"/>
      </c>
      <c r="BG46" s="1">
        <f t="shared" si="38"/>
      </c>
      <c r="BH46" s="1">
        <f t="shared" si="39"/>
      </c>
      <c r="BI46" s="1">
        <f t="shared" si="40"/>
      </c>
      <c r="BJ46" s="1">
        <f t="shared" si="41"/>
      </c>
      <c r="BK46" s="1">
        <f t="shared" si="42"/>
      </c>
      <c r="BL46" s="1">
        <f t="shared" si="43"/>
      </c>
      <c r="BM46" s="1">
        <f t="shared" si="44"/>
      </c>
      <c r="BN46" s="1">
        <f t="shared" si="45"/>
      </c>
      <c r="BO46" s="1">
        <f t="shared" si="46"/>
      </c>
      <c r="BP46" s="1">
        <f t="shared" si="47"/>
      </c>
      <c r="BQ46" s="1">
        <f t="shared" si="48"/>
      </c>
      <c r="BR46" s="1">
        <f t="shared" si="49"/>
      </c>
      <c r="BS46" s="1">
        <f t="shared" si="50"/>
      </c>
      <c r="BT46" s="1">
        <f t="shared" si="51"/>
      </c>
      <c r="BU46" s="1">
        <f t="shared" si="52"/>
      </c>
      <c r="BV46" s="1">
        <f t="shared" si="53"/>
      </c>
      <c r="BW46" s="1">
        <f t="shared" si="54"/>
      </c>
      <c r="BX46" s="19">
        <f t="shared" si="55"/>
      </c>
      <c r="BY46" s="18">
        <f t="shared" si="56"/>
      </c>
      <c r="BZ46" s="14">
        <f t="shared" si="57"/>
      </c>
      <c r="CA46" s="11">
        <v>42</v>
      </c>
      <c r="CC46" s="6"/>
      <c r="CD46" s="14">
        <f t="shared" si="9"/>
        <v>0</v>
      </c>
      <c r="CF46" s="16">
        <f t="shared" si="58"/>
        <v>0</v>
      </c>
      <c r="CG46" s="46">
        <f t="shared" si="59"/>
      </c>
      <c r="CH46" s="23">
        <f t="shared" si="59"/>
      </c>
      <c r="CI46" s="45">
        <f t="shared" si="59"/>
      </c>
    </row>
    <row r="47" spans="1:87" s="1" customFormat="1" ht="12.75">
      <c r="A47" s="1">
        <v>47</v>
      </c>
      <c r="B47" s="16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1">
        <f t="shared" si="31"/>
      </c>
      <c r="BA47" s="1">
        <f t="shared" si="32"/>
      </c>
      <c r="BB47" s="1">
        <f t="shared" si="33"/>
      </c>
      <c r="BC47" s="1">
        <f t="shared" si="34"/>
      </c>
      <c r="BD47" s="1">
        <f t="shared" si="35"/>
      </c>
      <c r="BE47" s="1">
        <f t="shared" si="36"/>
      </c>
      <c r="BF47" s="1">
        <f t="shared" si="37"/>
      </c>
      <c r="BG47" s="1">
        <f t="shared" si="38"/>
      </c>
      <c r="BH47" s="1">
        <f t="shared" si="39"/>
      </c>
      <c r="BI47" s="1">
        <f t="shared" si="40"/>
      </c>
      <c r="BJ47" s="1">
        <f t="shared" si="41"/>
      </c>
      <c r="BK47" s="1">
        <f t="shared" si="42"/>
      </c>
      <c r="BL47" s="1">
        <f t="shared" si="43"/>
      </c>
      <c r="BM47" s="1">
        <f t="shared" si="44"/>
      </c>
      <c r="BN47" s="1">
        <f t="shared" si="45"/>
      </c>
      <c r="BO47" s="1">
        <f t="shared" si="46"/>
      </c>
      <c r="BP47" s="1">
        <f t="shared" si="47"/>
      </c>
      <c r="BQ47" s="1">
        <f t="shared" si="48"/>
      </c>
      <c r="BR47" s="1">
        <f t="shared" si="49"/>
      </c>
      <c r="BS47" s="1">
        <f t="shared" si="50"/>
      </c>
      <c r="BT47" s="1">
        <f t="shared" si="51"/>
      </c>
      <c r="BU47" s="1">
        <f t="shared" si="52"/>
      </c>
      <c r="BV47" s="1">
        <f t="shared" si="53"/>
      </c>
      <c r="BW47" s="1">
        <f t="shared" si="54"/>
      </c>
      <c r="BX47" s="19">
        <f t="shared" si="55"/>
      </c>
      <c r="BY47" s="18">
        <f t="shared" si="56"/>
      </c>
      <c r="BZ47" s="14">
        <f t="shared" si="57"/>
      </c>
      <c r="CA47" s="11">
        <v>43</v>
      </c>
      <c r="CC47" s="6"/>
      <c r="CD47" s="14">
        <f t="shared" si="9"/>
        <v>0</v>
      </c>
      <c r="CF47" s="16">
        <f t="shared" si="58"/>
        <v>0</v>
      </c>
      <c r="CG47" s="46">
        <f t="shared" si="59"/>
      </c>
      <c r="CH47" s="23">
        <f t="shared" si="59"/>
      </c>
      <c r="CI47" s="45">
        <f t="shared" si="59"/>
      </c>
    </row>
    <row r="48" spans="1:87" s="1" customFormat="1" ht="12.75">
      <c r="A48" s="1">
        <v>48</v>
      </c>
      <c r="B48" s="16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1">
        <f t="shared" si="31"/>
      </c>
      <c r="BA48" s="1">
        <f t="shared" si="32"/>
      </c>
      <c r="BB48" s="1">
        <f t="shared" si="33"/>
      </c>
      <c r="BC48" s="1">
        <f t="shared" si="34"/>
      </c>
      <c r="BD48" s="1">
        <f t="shared" si="35"/>
      </c>
      <c r="BE48" s="1">
        <f t="shared" si="36"/>
      </c>
      <c r="BF48" s="1">
        <f t="shared" si="37"/>
      </c>
      <c r="BG48" s="1">
        <f t="shared" si="38"/>
      </c>
      <c r="BH48" s="1">
        <f t="shared" si="39"/>
      </c>
      <c r="BI48" s="1">
        <f t="shared" si="40"/>
      </c>
      <c r="BJ48" s="1">
        <f t="shared" si="41"/>
      </c>
      <c r="BK48" s="1">
        <f t="shared" si="42"/>
      </c>
      <c r="BL48" s="1">
        <f t="shared" si="43"/>
      </c>
      <c r="BM48" s="1">
        <f t="shared" si="44"/>
      </c>
      <c r="BN48" s="1">
        <f t="shared" si="45"/>
      </c>
      <c r="BO48" s="1">
        <f t="shared" si="46"/>
      </c>
      <c r="BP48" s="1">
        <f t="shared" si="47"/>
      </c>
      <c r="BQ48" s="1">
        <f t="shared" si="48"/>
      </c>
      <c r="BR48" s="1">
        <f t="shared" si="49"/>
      </c>
      <c r="BS48" s="1">
        <f t="shared" si="50"/>
      </c>
      <c r="BT48" s="1">
        <f t="shared" si="51"/>
      </c>
      <c r="BU48" s="1">
        <f t="shared" si="52"/>
      </c>
      <c r="BV48" s="1">
        <f t="shared" si="53"/>
      </c>
      <c r="BW48" s="1">
        <f t="shared" si="54"/>
      </c>
      <c r="BX48" s="19">
        <f t="shared" si="55"/>
      </c>
      <c r="BY48" s="18">
        <f t="shared" si="56"/>
      </c>
      <c r="BZ48" s="14">
        <f t="shared" si="57"/>
      </c>
      <c r="CA48" s="11">
        <v>44</v>
      </c>
      <c r="CC48" s="6"/>
      <c r="CD48" s="14">
        <f t="shared" si="9"/>
        <v>0</v>
      </c>
      <c r="CF48" s="16">
        <f t="shared" si="58"/>
        <v>0</v>
      </c>
      <c r="CG48" s="46">
        <f t="shared" si="59"/>
      </c>
      <c r="CH48" s="23">
        <f t="shared" si="59"/>
      </c>
      <c r="CI48" s="45">
        <f t="shared" si="59"/>
      </c>
    </row>
    <row r="49" spans="1:87" s="1" customFormat="1" ht="12.75">
      <c r="A49" s="1">
        <v>49</v>
      </c>
      <c r="B49" s="16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1">
        <f t="shared" si="31"/>
      </c>
      <c r="BA49" s="1">
        <f t="shared" si="32"/>
      </c>
      <c r="BB49" s="1">
        <f t="shared" si="33"/>
      </c>
      <c r="BC49" s="1">
        <f t="shared" si="34"/>
      </c>
      <c r="BD49" s="1">
        <f t="shared" si="35"/>
      </c>
      <c r="BE49" s="1">
        <f t="shared" si="36"/>
      </c>
      <c r="BF49" s="1">
        <f t="shared" si="37"/>
      </c>
      <c r="BG49" s="1">
        <f t="shared" si="38"/>
      </c>
      <c r="BH49" s="1">
        <f t="shared" si="39"/>
      </c>
      <c r="BI49" s="1">
        <f t="shared" si="40"/>
      </c>
      <c r="BJ49" s="1">
        <f t="shared" si="41"/>
      </c>
      <c r="BK49" s="1">
        <f t="shared" si="42"/>
      </c>
      <c r="BL49" s="1">
        <f t="shared" si="43"/>
      </c>
      <c r="BM49" s="1">
        <f t="shared" si="44"/>
      </c>
      <c r="BN49" s="1">
        <f t="shared" si="45"/>
      </c>
      <c r="BO49" s="1">
        <f t="shared" si="46"/>
      </c>
      <c r="BP49" s="1">
        <f t="shared" si="47"/>
      </c>
      <c r="BQ49" s="1">
        <f t="shared" si="48"/>
      </c>
      <c r="BR49" s="1">
        <f t="shared" si="49"/>
      </c>
      <c r="BS49" s="1">
        <f t="shared" si="50"/>
      </c>
      <c r="BT49" s="1">
        <f t="shared" si="51"/>
      </c>
      <c r="BU49" s="1">
        <f t="shared" si="52"/>
      </c>
      <c r="BV49" s="1">
        <f t="shared" si="53"/>
      </c>
      <c r="BW49" s="1">
        <f t="shared" si="54"/>
      </c>
      <c r="BX49" s="19">
        <f t="shared" si="55"/>
      </c>
      <c r="BY49" s="18">
        <f t="shared" si="56"/>
      </c>
      <c r="BZ49" s="14">
        <f t="shared" si="57"/>
      </c>
      <c r="CA49" s="11">
        <v>45</v>
      </c>
      <c r="CC49" s="6"/>
      <c r="CD49" s="14">
        <f t="shared" si="9"/>
        <v>0</v>
      </c>
      <c r="CF49" s="16">
        <f t="shared" si="58"/>
        <v>0</v>
      </c>
      <c r="CG49" s="46">
        <f t="shared" si="59"/>
      </c>
      <c r="CH49" s="23">
        <f t="shared" si="59"/>
      </c>
      <c r="CI49" s="45">
        <f t="shared" si="59"/>
      </c>
    </row>
    <row r="50" spans="1:87" s="1" customFormat="1" ht="12.75">
      <c r="A50" s="1">
        <v>50</v>
      </c>
      <c r="B50" s="16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1">
        <f t="shared" si="31"/>
      </c>
      <c r="BA50" s="1">
        <f t="shared" si="32"/>
      </c>
      <c r="BB50" s="1">
        <f t="shared" si="33"/>
      </c>
      <c r="BC50" s="1">
        <f t="shared" si="34"/>
      </c>
      <c r="BD50" s="1">
        <f t="shared" si="35"/>
      </c>
      <c r="BE50" s="1">
        <f t="shared" si="36"/>
      </c>
      <c r="BF50" s="1">
        <f t="shared" si="37"/>
      </c>
      <c r="BG50" s="1">
        <f t="shared" si="38"/>
      </c>
      <c r="BH50" s="1">
        <f t="shared" si="39"/>
      </c>
      <c r="BI50" s="1">
        <f t="shared" si="40"/>
      </c>
      <c r="BJ50" s="1">
        <f t="shared" si="41"/>
      </c>
      <c r="BK50" s="1">
        <f t="shared" si="42"/>
      </c>
      <c r="BL50" s="1">
        <f t="shared" si="43"/>
      </c>
      <c r="BM50" s="1">
        <f t="shared" si="44"/>
      </c>
      <c r="BN50" s="1">
        <f t="shared" si="45"/>
      </c>
      <c r="BO50" s="1">
        <f t="shared" si="46"/>
      </c>
      <c r="BP50" s="1">
        <f t="shared" si="47"/>
      </c>
      <c r="BQ50" s="1">
        <f t="shared" si="48"/>
      </c>
      <c r="BR50" s="1">
        <f t="shared" si="49"/>
      </c>
      <c r="BS50" s="1">
        <f t="shared" si="50"/>
      </c>
      <c r="BT50" s="1">
        <f t="shared" si="51"/>
      </c>
      <c r="BU50" s="1">
        <f t="shared" si="52"/>
      </c>
      <c r="BV50" s="1">
        <f t="shared" si="53"/>
      </c>
      <c r="BW50" s="1">
        <f t="shared" si="54"/>
      </c>
      <c r="BX50" s="19">
        <f t="shared" si="55"/>
      </c>
      <c r="BY50" s="18">
        <f t="shared" si="56"/>
      </c>
      <c r="BZ50" s="14">
        <f t="shared" si="57"/>
      </c>
      <c r="CA50" s="11">
        <v>46</v>
      </c>
      <c r="CC50" s="6"/>
      <c r="CD50" s="14">
        <f t="shared" si="9"/>
        <v>0</v>
      </c>
      <c r="CF50" s="16">
        <f t="shared" si="58"/>
        <v>0</v>
      </c>
      <c r="CG50" s="46">
        <f t="shared" si="59"/>
      </c>
      <c r="CH50" s="23">
        <f t="shared" si="59"/>
      </c>
      <c r="CI50" s="45">
        <f t="shared" si="59"/>
      </c>
    </row>
    <row r="51" spans="1:87" s="1" customFormat="1" ht="12.75">
      <c r="A51" s="1">
        <v>51</v>
      </c>
      <c r="B51" s="16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1">
        <f t="shared" si="31"/>
      </c>
      <c r="BA51" s="1">
        <f t="shared" si="32"/>
      </c>
      <c r="BB51" s="1">
        <f t="shared" si="33"/>
      </c>
      <c r="BC51" s="1">
        <f t="shared" si="34"/>
      </c>
      <c r="BD51" s="1">
        <f t="shared" si="35"/>
      </c>
      <c r="BE51" s="1">
        <f t="shared" si="36"/>
      </c>
      <c r="BF51" s="1">
        <f t="shared" si="37"/>
      </c>
      <c r="BG51" s="1">
        <f t="shared" si="38"/>
      </c>
      <c r="BH51" s="1">
        <f t="shared" si="39"/>
      </c>
      <c r="BI51" s="1">
        <f t="shared" si="40"/>
      </c>
      <c r="BJ51" s="1">
        <f t="shared" si="41"/>
      </c>
      <c r="BK51" s="1">
        <f t="shared" si="42"/>
      </c>
      <c r="BL51" s="1">
        <f t="shared" si="43"/>
      </c>
      <c r="BM51" s="1">
        <f t="shared" si="44"/>
      </c>
      <c r="BN51" s="1">
        <f t="shared" si="45"/>
      </c>
      <c r="BO51" s="1">
        <f t="shared" si="46"/>
      </c>
      <c r="BP51" s="1">
        <f t="shared" si="47"/>
      </c>
      <c r="BQ51" s="1">
        <f t="shared" si="48"/>
      </c>
      <c r="BR51" s="1">
        <f t="shared" si="49"/>
      </c>
      <c r="BS51" s="1">
        <f t="shared" si="50"/>
      </c>
      <c r="BT51" s="1">
        <f t="shared" si="51"/>
      </c>
      <c r="BU51" s="1">
        <f t="shared" si="52"/>
      </c>
      <c r="BV51" s="1">
        <f t="shared" si="53"/>
      </c>
      <c r="BW51" s="1">
        <f t="shared" si="54"/>
      </c>
      <c r="BX51" s="19">
        <f t="shared" si="55"/>
      </c>
      <c r="BY51" s="18">
        <f t="shared" si="56"/>
      </c>
      <c r="BZ51" s="14">
        <f t="shared" si="57"/>
      </c>
      <c r="CA51" s="11">
        <v>47</v>
      </c>
      <c r="CD51" s="14">
        <f t="shared" si="9"/>
        <v>0</v>
      </c>
      <c r="CF51" s="16">
        <f t="shared" si="58"/>
        <v>0</v>
      </c>
      <c r="CG51" s="46">
        <f t="shared" si="59"/>
      </c>
      <c r="CH51" s="23">
        <f t="shared" si="59"/>
      </c>
      <c r="CI51" s="45">
        <f t="shared" si="59"/>
      </c>
    </row>
    <row r="52" spans="1:87" s="1" customFormat="1" ht="12.75">
      <c r="A52" s="1">
        <v>52</v>
      </c>
      <c r="B52" s="16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1">
        <f t="shared" si="31"/>
      </c>
      <c r="BA52" s="1">
        <f t="shared" si="32"/>
      </c>
      <c r="BB52" s="1">
        <f t="shared" si="33"/>
      </c>
      <c r="BC52" s="1">
        <f t="shared" si="34"/>
      </c>
      <c r="BD52" s="1">
        <f t="shared" si="35"/>
      </c>
      <c r="BE52" s="1">
        <f t="shared" si="36"/>
      </c>
      <c r="BF52" s="1">
        <f t="shared" si="37"/>
      </c>
      <c r="BG52" s="1">
        <f t="shared" si="38"/>
      </c>
      <c r="BH52" s="1">
        <f t="shared" si="39"/>
      </c>
      <c r="BI52" s="1">
        <f t="shared" si="40"/>
      </c>
      <c r="BJ52" s="1">
        <f t="shared" si="41"/>
      </c>
      <c r="BK52" s="1">
        <f t="shared" si="42"/>
      </c>
      <c r="BL52" s="1">
        <f t="shared" si="43"/>
      </c>
      <c r="BM52" s="1">
        <f t="shared" si="44"/>
      </c>
      <c r="BN52" s="1">
        <f t="shared" si="45"/>
      </c>
      <c r="BO52" s="1">
        <f t="shared" si="46"/>
      </c>
      <c r="BP52" s="1">
        <f t="shared" si="47"/>
      </c>
      <c r="BQ52" s="1">
        <f t="shared" si="48"/>
      </c>
      <c r="BR52" s="1">
        <f t="shared" si="49"/>
      </c>
      <c r="BS52" s="1">
        <f t="shared" si="50"/>
      </c>
      <c r="BT52" s="1">
        <f t="shared" si="51"/>
      </c>
      <c r="BU52" s="1">
        <f t="shared" si="52"/>
      </c>
      <c r="BV52" s="1">
        <f t="shared" si="53"/>
      </c>
      <c r="BW52" s="1">
        <f t="shared" si="54"/>
      </c>
      <c r="BX52" s="19">
        <f t="shared" si="55"/>
      </c>
      <c r="BY52" s="18">
        <f t="shared" si="56"/>
      </c>
      <c r="BZ52" s="14">
        <f t="shared" si="57"/>
      </c>
      <c r="CA52" s="11">
        <v>48</v>
      </c>
      <c r="CD52" s="14">
        <f t="shared" si="9"/>
        <v>0</v>
      </c>
      <c r="CF52" s="16">
        <f t="shared" si="58"/>
        <v>0</v>
      </c>
      <c r="CG52" s="46">
        <f t="shared" si="59"/>
      </c>
      <c r="CH52" s="23">
        <f t="shared" si="59"/>
      </c>
      <c r="CI52" s="45">
        <f t="shared" si="59"/>
      </c>
    </row>
    <row r="53" spans="1:87" s="1" customFormat="1" ht="12.75">
      <c r="A53" s="1">
        <v>53</v>
      </c>
      <c r="B53" s="16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1">
        <f t="shared" si="31"/>
      </c>
      <c r="BA53" s="1">
        <f t="shared" si="32"/>
      </c>
      <c r="BB53" s="1">
        <f t="shared" si="33"/>
      </c>
      <c r="BC53" s="1">
        <f t="shared" si="34"/>
      </c>
      <c r="BD53" s="1">
        <f t="shared" si="35"/>
      </c>
      <c r="BE53" s="1">
        <f t="shared" si="36"/>
      </c>
      <c r="BF53" s="1">
        <f t="shared" si="37"/>
      </c>
      <c r="BG53" s="1">
        <f t="shared" si="38"/>
      </c>
      <c r="BH53" s="1">
        <f t="shared" si="39"/>
      </c>
      <c r="BI53" s="1">
        <f t="shared" si="40"/>
      </c>
      <c r="BJ53" s="1">
        <f t="shared" si="41"/>
      </c>
      <c r="BK53" s="1">
        <f t="shared" si="42"/>
      </c>
      <c r="BL53" s="1">
        <f t="shared" si="43"/>
      </c>
      <c r="BM53" s="1">
        <f t="shared" si="44"/>
      </c>
      <c r="BN53" s="1">
        <f t="shared" si="45"/>
      </c>
      <c r="BO53" s="1">
        <f t="shared" si="46"/>
      </c>
      <c r="BP53" s="1">
        <f t="shared" si="47"/>
      </c>
      <c r="BQ53" s="1">
        <f t="shared" si="48"/>
      </c>
      <c r="BR53" s="1">
        <f t="shared" si="49"/>
      </c>
      <c r="BS53" s="1">
        <f t="shared" si="50"/>
      </c>
      <c r="BT53" s="1">
        <f t="shared" si="51"/>
      </c>
      <c r="BU53" s="1">
        <f t="shared" si="52"/>
      </c>
      <c r="BV53" s="1">
        <f t="shared" si="53"/>
      </c>
      <c r="BW53" s="1">
        <f t="shared" si="54"/>
      </c>
      <c r="BX53" s="19">
        <f t="shared" si="55"/>
      </c>
      <c r="BY53" s="18">
        <f t="shared" si="56"/>
      </c>
      <c r="BZ53" s="14">
        <f t="shared" si="57"/>
      </c>
      <c r="CA53" s="11">
        <v>49</v>
      </c>
      <c r="CD53" s="14">
        <f t="shared" si="9"/>
        <v>0</v>
      </c>
      <c r="CF53" s="16">
        <f t="shared" si="58"/>
        <v>0</v>
      </c>
      <c r="CG53" s="46">
        <f t="shared" si="59"/>
      </c>
      <c r="CH53" s="23">
        <f t="shared" si="59"/>
      </c>
      <c r="CI53" s="45">
        <f t="shared" si="59"/>
      </c>
    </row>
    <row r="54" spans="1:87" s="1" customFormat="1" ht="12.75">
      <c r="A54" s="1">
        <v>54</v>
      </c>
      <c r="B54" s="16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1">
        <f t="shared" si="31"/>
      </c>
      <c r="BA54" s="1">
        <f t="shared" si="32"/>
      </c>
      <c r="BB54" s="1">
        <f t="shared" si="33"/>
      </c>
      <c r="BC54" s="1">
        <f t="shared" si="34"/>
      </c>
      <c r="BD54" s="1">
        <f t="shared" si="35"/>
      </c>
      <c r="BE54" s="1">
        <f t="shared" si="36"/>
      </c>
      <c r="BF54" s="1">
        <f t="shared" si="37"/>
      </c>
      <c r="BG54" s="1">
        <f t="shared" si="38"/>
      </c>
      <c r="BH54" s="1">
        <f t="shared" si="39"/>
      </c>
      <c r="BI54" s="1">
        <f t="shared" si="40"/>
      </c>
      <c r="BJ54" s="1">
        <f t="shared" si="41"/>
      </c>
      <c r="BK54" s="1">
        <f t="shared" si="42"/>
      </c>
      <c r="BL54" s="1">
        <f t="shared" si="43"/>
      </c>
      <c r="BM54" s="1">
        <f t="shared" si="44"/>
      </c>
      <c r="BN54" s="1">
        <f t="shared" si="45"/>
      </c>
      <c r="BO54" s="1">
        <f t="shared" si="46"/>
      </c>
      <c r="BP54" s="1">
        <f t="shared" si="47"/>
      </c>
      <c r="BQ54" s="1">
        <f t="shared" si="48"/>
      </c>
      <c r="BR54" s="1">
        <f t="shared" si="49"/>
      </c>
      <c r="BS54" s="1">
        <f t="shared" si="50"/>
      </c>
      <c r="BT54" s="1">
        <f t="shared" si="51"/>
      </c>
      <c r="BU54" s="1">
        <f t="shared" si="52"/>
      </c>
      <c r="BV54" s="1">
        <f t="shared" si="53"/>
      </c>
      <c r="BW54" s="1">
        <f t="shared" si="54"/>
      </c>
      <c r="BX54" s="19">
        <f t="shared" si="55"/>
      </c>
      <c r="BY54" s="18">
        <f t="shared" si="56"/>
      </c>
      <c r="BZ54" s="14">
        <f t="shared" si="57"/>
      </c>
      <c r="CA54" s="11">
        <v>50</v>
      </c>
      <c r="CD54" s="14">
        <f t="shared" si="9"/>
        <v>0</v>
      </c>
      <c r="CF54" s="16">
        <f t="shared" si="58"/>
        <v>0</v>
      </c>
      <c r="CG54" s="46">
        <f t="shared" si="59"/>
      </c>
      <c r="CH54" s="23">
        <f t="shared" si="59"/>
      </c>
      <c r="CI54" s="45">
        <f t="shared" si="59"/>
      </c>
    </row>
    <row r="55" spans="1:87" s="1" customFormat="1" ht="12.75">
      <c r="A55" s="1">
        <v>55</v>
      </c>
      <c r="B55" s="16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">
        <f t="shared" si="31"/>
      </c>
      <c r="BA55" s="1">
        <f t="shared" si="32"/>
      </c>
      <c r="BB55" s="1">
        <f t="shared" si="33"/>
      </c>
      <c r="BC55" s="1">
        <f t="shared" si="34"/>
      </c>
      <c r="BD55" s="1">
        <f t="shared" si="35"/>
      </c>
      <c r="BE55" s="1">
        <f t="shared" si="36"/>
      </c>
      <c r="BF55" s="1">
        <f t="shared" si="37"/>
      </c>
      <c r="BG55" s="1">
        <f t="shared" si="38"/>
      </c>
      <c r="BH55" s="1">
        <f t="shared" si="39"/>
      </c>
      <c r="BI55" s="1">
        <f t="shared" si="40"/>
      </c>
      <c r="BJ55" s="1">
        <f t="shared" si="41"/>
      </c>
      <c r="BK55" s="1">
        <f t="shared" si="42"/>
      </c>
      <c r="BL55" s="1">
        <f t="shared" si="43"/>
      </c>
      <c r="BM55" s="1">
        <f t="shared" si="44"/>
      </c>
      <c r="BN55" s="1">
        <f t="shared" si="45"/>
      </c>
      <c r="BO55" s="1">
        <f t="shared" si="46"/>
      </c>
      <c r="BP55" s="1">
        <f t="shared" si="47"/>
      </c>
      <c r="BQ55" s="1">
        <f t="shared" si="48"/>
      </c>
      <c r="BR55" s="1">
        <f t="shared" si="49"/>
      </c>
      <c r="BS55" s="1">
        <f t="shared" si="50"/>
      </c>
      <c r="BT55" s="1">
        <f t="shared" si="51"/>
      </c>
      <c r="BU55" s="1">
        <f t="shared" si="52"/>
      </c>
      <c r="BV55" s="1">
        <f t="shared" si="53"/>
      </c>
      <c r="BW55" s="1">
        <f t="shared" si="54"/>
      </c>
      <c r="BX55" s="19">
        <f t="shared" si="55"/>
      </c>
      <c r="BY55" s="18">
        <f t="shared" si="56"/>
      </c>
      <c r="BZ55" s="14">
        <f t="shared" si="57"/>
      </c>
      <c r="CA55" s="6"/>
      <c r="CD55" s="6"/>
      <c r="CF55" s="16">
        <f t="shared" si="58"/>
        <v>0</v>
      </c>
      <c r="CG55" s="46">
        <f t="shared" si="59"/>
      </c>
      <c r="CH55" s="23">
        <f t="shared" si="59"/>
      </c>
      <c r="CI55" s="45">
        <f t="shared" si="59"/>
      </c>
    </row>
    <row r="56" spans="1:87" s="1" customFormat="1" ht="12.75">
      <c r="A56" s="1">
        <v>56</v>
      </c>
      <c r="B56" s="16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1">
        <f t="shared" si="31"/>
      </c>
      <c r="BA56" s="1">
        <f t="shared" si="32"/>
      </c>
      <c r="BB56" s="1">
        <f t="shared" si="33"/>
      </c>
      <c r="BC56" s="1">
        <f t="shared" si="34"/>
      </c>
      <c r="BD56" s="1">
        <f t="shared" si="35"/>
      </c>
      <c r="BE56" s="1">
        <f t="shared" si="36"/>
      </c>
      <c r="BF56" s="1">
        <f t="shared" si="37"/>
      </c>
      <c r="BG56" s="1">
        <f t="shared" si="38"/>
      </c>
      <c r="BH56" s="1">
        <f t="shared" si="39"/>
      </c>
      <c r="BI56" s="1">
        <f t="shared" si="40"/>
      </c>
      <c r="BJ56" s="1">
        <f t="shared" si="41"/>
      </c>
      <c r="BK56" s="1">
        <f t="shared" si="42"/>
      </c>
      <c r="BL56" s="1">
        <f t="shared" si="43"/>
      </c>
      <c r="BM56" s="1">
        <f t="shared" si="44"/>
      </c>
      <c r="BN56" s="1">
        <f t="shared" si="45"/>
      </c>
      <c r="BO56" s="1">
        <f t="shared" si="46"/>
      </c>
      <c r="BP56" s="1">
        <f t="shared" si="47"/>
      </c>
      <c r="BQ56" s="1">
        <f t="shared" si="48"/>
      </c>
      <c r="BR56" s="1">
        <f t="shared" si="49"/>
      </c>
      <c r="BS56" s="1">
        <f t="shared" si="50"/>
      </c>
      <c r="BT56" s="1">
        <f t="shared" si="51"/>
      </c>
      <c r="BU56" s="1">
        <f t="shared" si="52"/>
      </c>
      <c r="BV56" s="1">
        <f t="shared" si="53"/>
      </c>
      <c r="BW56" s="1">
        <f t="shared" si="54"/>
      </c>
      <c r="BX56" s="19">
        <f t="shared" si="55"/>
      </c>
      <c r="BY56" s="18">
        <f t="shared" si="56"/>
      </c>
      <c r="BZ56" s="14">
        <f t="shared" si="57"/>
      </c>
      <c r="CA56" s="6"/>
      <c r="CD56" s="6"/>
      <c r="CF56" s="16">
        <f t="shared" si="58"/>
        <v>0</v>
      </c>
      <c r="CG56" s="46">
        <f t="shared" si="59"/>
      </c>
      <c r="CH56" s="23">
        <f t="shared" si="59"/>
      </c>
      <c r="CI56" s="45">
        <f t="shared" si="59"/>
      </c>
    </row>
    <row r="57" spans="1:87" s="1" customFormat="1" ht="12.75">
      <c r="A57" s="1">
        <v>57</v>
      </c>
      <c r="B57" s="16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1">
        <f t="shared" si="31"/>
      </c>
      <c r="BA57" s="1">
        <f t="shared" si="32"/>
      </c>
      <c r="BB57" s="1">
        <f t="shared" si="33"/>
      </c>
      <c r="BC57" s="1">
        <f t="shared" si="34"/>
      </c>
      <c r="BD57" s="1">
        <f t="shared" si="35"/>
      </c>
      <c r="BE57" s="1">
        <f t="shared" si="36"/>
      </c>
      <c r="BF57" s="1">
        <f t="shared" si="37"/>
      </c>
      <c r="BG57" s="1">
        <f t="shared" si="38"/>
      </c>
      <c r="BH57" s="1">
        <f t="shared" si="39"/>
      </c>
      <c r="BI57" s="1">
        <f t="shared" si="40"/>
      </c>
      <c r="BJ57" s="1">
        <f t="shared" si="41"/>
      </c>
      <c r="BK57" s="1">
        <f t="shared" si="42"/>
      </c>
      <c r="BL57" s="1">
        <f t="shared" si="43"/>
      </c>
      <c r="BM57" s="1">
        <f t="shared" si="44"/>
      </c>
      <c r="BN57" s="1">
        <f t="shared" si="45"/>
      </c>
      <c r="BO57" s="1">
        <f t="shared" si="46"/>
      </c>
      <c r="BP57" s="1">
        <f t="shared" si="47"/>
      </c>
      <c r="BQ57" s="1">
        <f t="shared" si="48"/>
      </c>
      <c r="BR57" s="1">
        <f t="shared" si="49"/>
      </c>
      <c r="BS57" s="1">
        <f t="shared" si="50"/>
      </c>
      <c r="BT57" s="1">
        <f t="shared" si="51"/>
      </c>
      <c r="BU57" s="1">
        <f t="shared" si="52"/>
      </c>
      <c r="BV57" s="1">
        <f t="shared" si="53"/>
      </c>
      <c r="BW57" s="1">
        <f t="shared" si="54"/>
      </c>
      <c r="BX57" s="19">
        <f t="shared" si="55"/>
      </c>
      <c r="BY57" s="18">
        <f t="shared" si="56"/>
      </c>
      <c r="BZ57" s="14">
        <f t="shared" si="57"/>
      </c>
      <c r="CA57" s="6"/>
      <c r="CD57" s="6"/>
      <c r="CF57" s="16">
        <f t="shared" si="58"/>
        <v>0</v>
      </c>
      <c r="CG57" s="46">
        <f t="shared" si="59"/>
      </c>
      <c r="CH57" s="23">
        <f t="shared" si="59"/>
      </c>
      <c r="CI57" s="45">
        <f t="shared" si="59"/>
      </c>
    </row>
    <row r="58" spans="1:87" s="1" customFormat="1" ht="12.75">
      <c r="A58" s="1">
        <v>58</v>
      </c>
      <c r="B58" s="16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1">
        <f t="shared" si="31"/>
      </c>
      <c r="BA58" s="1">
        <f t="shared" si="32"/>
      </c>
      <c r="BB58" s="1">
        <f t="shared" si="33"/>
      </c>
      <c r="BC58" s="1">
        <f t="shared" si="34"/>
      </c>
      <c r="BD58" s="1">
        <f t="shared" si="35"/>
      </c>
      <c r="BE58" s="1">
        <f t="shared" si="36"/>
      </c>
      <c r="BF58" s="1">
        <f t="shared" si="37"/>
      </c>
      <c r="BG58" s="1">
        <f t="shared" si="38"/>
      </c>
      <c r="BH58" s="1">
        <f t="shared" si="39"/>
      </c>
      <c r="BI58" s="1">
        <f t="shared" si="40"/>
      </c>
      <c r="BJ58" s="1">
        <f t="shared" si="41"/>
      </c>
      <c r="BK58" s="1">
        <f t="shared" si="42"/>
      </c>
      <c r="BL58" s="1">
        <f t="shared" si="43"/>
      </c>
      <c r="BM58" s="1">
        <f t="shared" si="44"/>
      </c>
      <c r="BN58" s="1">
        <f t="shared" si="45"/>
      </c>
      <c r="BO58" s="1">
        <f t="shared" si="46"/>
      </c>
      <c r="BP58" s="1">
        <f t="shared" si="47"/>
      </c>
      <c r="BQ58" s="1">
        <f t="shared" si="48"/>
      </c>
      <c r="BR58" s="1">
        <f t="shared" si="49"/>
      </c>
      <c r="BS58" s="1">
        <f t="shared" si="50"/>
      </c>
      <c r="BT58" s="1">
        <f t="shared" si="51"/>
      </c>
      <c r="BU58" s="1">
        <f t="shared" si="52"/>
      </c>
      <c r="BV58" s="1">
        <f t="shared" si="53"/>
      </c>
      <c r="BW58" s="1">
        <f t="shared" si="54"/>
      </c>
      <c r="BX58" s="19">
        <f t="shared" si="55"/>
      </c>
      <c r="BY58" s="18">
        <f t="shared" si="56"/>
      </c>
      <c r="BZ58" s="14">
        <f t="shared" si="57"/>
      </c>
      <c r="CA58" s="6"/>
      <c r="CD58" s="6"/>
      <c r="CF58" s="16">
        <f t="shared" si="58"/>
        <v>0</v>
      </c>
      <c r="CG58" s="46">
        <f t="shared" si="59"/>
      </c>
      <c r="CH58" s="23">
        <f t="shared" si="59"/>
      </c>
      <c r="CI58" s="45">
        <f t="shared" si="59"/>
      </c>
    </row>
    <row r="59" spans="1:87" s="1" customFormat="1" ht="12.75">
      <c r="A59" s="1">
        <v>59</v>
      </c>
      <c r="B59" s="16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1">
        <f t="shared" si="31"/>
      </c>
      <c r="BA59" s="1">
        <f t="shared" si="32"/>
      </c>
      <c r="BB59" s="1">
        <f t="shared" si="33"/>
      </c>
      <c r="BC59" s="1">
        <f t="shared" si="34"/>
      </c>
      <c r="BD59" s="1">
        <f t="shared" si="35"/>
      </c>
      <c r="BE59" s="1">
        <f t="shared" si="36"/>
      </c>
      <c r="BF59" s="1">
        <f t="shared" si="37"/>
      </c>
      <c r="BG59" s="1">
        <f t="shared" si="38"/>
      </c>
      <c r="BH59" s="1">
        <f t="shared" si="39"/>
      </c>
      <c r="BI59" s="1">
        <f t="shared" si="40"/>
      </c>
      <c r="BJ59" s="1">
        <f t="shared" si="41"/>
      </c>
      <c r="BK59" s="1">
        <f t="shared" si="42"/>
      </c>
      <c r="BL59" s="1">
        <f t="shared" si="43"/>
      </c>
      <c r="BM59" s="1">
        <f t="shared" si="44"/>
      </c>
      <c r="BN59" s="1">
        <f t="shared" si="45"/>
      </c>
      <c r="BO59" s="1">
        <f t="shared" si="46"/>
      </c>
      <c r="BP59" s="1">
        <f t="shared" si="47"/>
      </c>
      <c r="BQ59" s="1">
        <f t="shared" si="48"/>
      </c>
      <c r="BR59" s="1">
        <f t="shared" si="49"/>
      </c>
      <c r="BS59" s="1">
        <f t="shared" si="50"/>
      </c>
      <c r="BT59" s="1">
        <f t="shared" si="51"/>
      </c>
      <c r="BU59" s="1">
        <f t="shared" si="52"/>
      </c>
      <c r="BV59" s="1">
        <f t="shared" si="53"/>
      </c>
      <c r="BW59" s="1">
        <f t="shared" si="54"/>
      </c>
      <c r="BX59" s="19">
        <f t="shared" si="55"/>
      </c>
      <c r="BY59" s="18">
        <f t="shared" si="56"/>
      </c>
      <c r="BZ59" s="14">
        <f t="shared" si="57"/>
      </c>
      <c r="CA59" s="6"/>
      <c r="CD59" s="6"/>
      <c r="CF59" s="16">
        <f t="shared" si="58"/>
        <v>0</v>
      </c>
      <c r="CG59" s="46">
        <f t="shared" si="59"/>
      </c>
      <c r="CH59" s="23">
        <f t="shared" si="59"/>
      </c>
      <c r="CI59" s="45">
        <f t="shared" si="59"/>
      </c>
    </row>
    <row r="60" spans="1:87" s="1" customFormat="1" ht="12.75">
      <c r="A60" s="1">
        <v>60</v>
      </c>
      <c r="B60" s="16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1">
        <f t="shared" si="31"/>
      </c>
      <c r="BA60" s="1">
        <f t="shared" si="32"/>
      </c>
      <c r="BB60" s="1">
        <f t="shared" si="33"/>
      </c>
      <c r="BC60" s="1">
        <f t="shared" si="34"/>
      </c>
      <c r="BD60" s="1">
        <f t="shared" si="35"/>
      </c>
      <c r="BE60" s="1">
        <f t="shared" si="36"/>
      </c>
      <c r="BF60" s="1">
        <f t="shared" si="37"/>
      </c>
      <c r="BG60" s="1">
        <f t="shared" si="38"/>
      </c>
      <c r="BH60" s="1">
        <f t="shared" si="39"/>
      </c>
      <c r="BI60" s="1">
        <f t="shared" si="40"/>
      </c>
      <c r="BJ60" s="1">
        <f t="shared" si="41"/>
      </c>
      <c r="BK60" s="1">
        <f t="shared" si="42"/>
      </c>
      <c r="BL60" s="1">
        <f t="shared" si="43"/>
      </c>
      <c r="BM60" s="1">
        <f t="shared" si="44"/>
      </c>
      <c r="BN60" s="1">
        <f t="shared" si="45"/>
      </c>
      <c r="BO60" s="1">
        <f t="shared" si="46"/>
      </c>
      <c r="BP60" s="1">
        <f t="shared" si="47"/>
      </c>
      <c r="BQ60" s="1">
        <f t="shared" si="48"/>
      </c>
      <c r="BR60" s="1">
        <f t="shared" si="49"/>
      </c>
      <c r="BS60" s="1">
        <f t="shared" si="50"/>
      </c>
      <c r="BT60" s="1">
        <f t="shared" si="51"/>
      </c>
      <c r="BU60" s="1">
        <f t="shared" si="52"/>
      </c>
      <c r="BV60" s="1">
        <f t="shared" si="53"/>
      </c>
      <c r="BW60" s="1">
        <f t="shared" si="54"/>
      </c>
      <c r="BX60" s="19">
        <f t="shared" si="55"/>
      </c>
      <c r="BY60" s="18">
        <f t="shared" si="56"/>
      </c>
      <c r="BZ60" s="14">
        <f t="shared" si="57"/>
      </c>
      <c r="CA60" s="6"/>
      <c r="CD60" s="6"/>
      <c r="CF60" s="16">
        <f t="shared" si="58"/>
        <v>0</v>
      </c>
      <c r="CG60" s="46">
        <f t="shared" si="59"/>
      </c>
      <c r="CH60" s="23">
        <f t="shared" si="59"/>
      </c>
      <c r="CI60" s="45">
        <f t="shared" si="59"/>
      </c>
    </row>
    <row r="61" spans="1:87" s="1" customFormat="1" ht="12.75">
      <c r="A61" s="1">
        <v>61</v>
      </c>
      <c r="B61" s="16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1">
        <f t="shared" si="31"/>
      </c>
      <c r="BA61" s="1">
        <f t="shared" si="32"/>
      </c>
      <c r="BB61" s="1">
        <f t="shared" si="33"/>
      </c>
      <c r="BC61" s="1">
        <f t="shared" si="34"/>
      </c>
      <c r="BD61" s="1">
        <f t="shared" si="35"/>
      </c>
      <c r="BE61" s="1">
        <f t="shared" si="36"/>
      </c>
      <c r="BF61" s="1">
        <f t="shared" si="37"/>
      </c>
      <c r="BG61" s="1">
        <f t="shared" si="38"/>
      </c>
      <c r="BH61" s="1">
        <f t="shared" si="39"/>
      </c>
      <c r="BI61" s="1">
        <f t="shared" si="40"/>
      </c>
      <c r="BJ61" s="1">
        <f t="shared" si="41"/>
      </c>
      <c r="BK61" s="1">
        <f t="shared" si="42"/>
      </c>
      <c r="BL61" s="1">
        <f t="shared" si="43"/>
      </c>
      <c r="BM61" s="1">
        <f t="shared" si="44"/>
      </c>
      <c r="BN61" s="1">
        <f t="shared" si="45"/>
      </c>
      <c r="BO61" s="1">
        <f t="shared" si="46"/>
      </c>
      <c r="BP61" s="1">
        <f t="shared" si="47"/>
      </c>
      <c r="BQ61" s="1">
        <f t="shared" si="48"/>
      </c>
      <c r="BR61" s="1">
        <f t="shared" si="49"/>
      </c>
      <c r="BS61" s="1">
        <f t="shared" si="50"/>
      </c>
      <c r="BT61" s="1">
        <f t="shared" si="51"/>
      </c>
      <c r="BU61" s="1">
        <f t="shared" si="52"/>
      </c>
      <c r="BV61" s="1">
        <f t="shared" si="53"/>
      </c>
      <c r="BW61" s="1">
        <f t="shared" si="54"/>
      </c>
      <c r="BX61" s="19">
        <f t="shared" si="55"/>
      </c>
      <c r="BY61" s="18">
        <f t="shared" si="56"/>
      </c>
      <c r="BZ61" s="14">
        <f t="shared" si="57"/>
      </c>
      <c r="CF61" s="16">
        <f t="shared" si="58"/>
        <v>0</v>
      </c>
      <c r="CG61" s="46">
        <f t="shared" si="59"/>
      </c>
      <c r="CH61" s="23">
        <f t="shared" si="59"/>
      </c>
      <c r="CI61" s="45">
        <f t="shared" si="59"/>
      </c>
    </row>
    <row r="62" spans="1:87" s="1" customFormat="1" ht="12.75">
      <c r="A62" s="1">
        <v>62</v>
      </c>
      <c r="B62" s="16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1">
        <f t="shared" si="31"/>
      </c>
      <c r="BA62" s="1">
        <f t="shared" si="32"/>
      </c>
      <c r="BB62" s="1">
        <f t="shared" si="33"/>
      </c>
      <c r="BC62" s="1">
        <f t="shared" si="34"/>
      </c>
      <c r="BD62" s="1">
        <f t="shared" si="35"/>
      </c>
      <c r="BE62" s="1">
        <f t="shared" si="36"/>
      </c>
      <c r="BF62" s="1">
        <f t="shared" si="37"/>
      </c>
      <c r="BG62" s="1">
        <f t="shared" si="38"/>
      </c>
      <c r="BH62" s="1">
        <f t="shared" si="39"/>
      </c>
      <c r="BI62" s="1">
        <f t="shared" si="40"/>
      </c>
      <c r="BJ62" s="1">
        <f t="shared" si="41"/>
      </c>
      <c r="BK62" s="1">
        <f t="shared" si="42"/>
      </c>
      <c r="BL62" s="1">
        <f t="shared" si="43"/>
      </c>
      <c r="BM62" s="1">
        <f t="shared" si="44"/>
      </c>
      <c r="BN62" s="1">
        <f t="shared" si="45"/>
      </c>
      <c r="BO62" s="1">
        <f t="shared" si="46"/>
      </c>
      <c r="BP62" s="1">
        <f t="shared" si="47"/>
      </c>
      <c r="BQ62" s="1">
        <f t="shared" si="48"/>
      </c>
      <c r="BR62" s="1">
        <f t="shared" si="49"/>
      </c>
      <c r="BS62" s="1">
        <f t="shared" si="50"/>
      </c>
      <c r="BT62" s="1">
        <f t="shared" si="51"/>
      </c>
      <c r="BU62" s="1">
        <f t="shared" si="52"/>
      </c>
      <c r="BV62" s="1">
        <f t="shared" si="53"/>
      </c>
      <c r="BW62" s="1">
        <f t="shared" si="54"/>
      </c>
      <c r="BX62" s="19">
        <f t="shared" si="55"/>
      </c>
      <c r="BY62" s="18">
        <f t="shared" si="56"/>
      </c>
      <c r="BZ62" s="14">
        <f t="shared" si="57"/>
      </c>
      <c r="CF62" s="16">
        <f t="shared" si="58"/>
        <v>0</v>
      </c>
      <c r="CG62" s="46">
        <f t="shared" si="59"/>
      </c>
      <c r="CH62" s="23">
        <f t="shared" si="59"/>
      </c>
      <c r="CI62" s="45">
        <f t="shared" si="59"/>
      </c>
    </row>
    <row r="63" spans="1:87" s="1" customFormat="1" ht="12.75">
      <c r="A63" s="1">
        <v>63</v>
      </c>
      <c r="B63" s="16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1">
        <f t="shared" si="31"/>
      </c>
      <c r="BA63" s="1">
        <f t="shared" si="32"/>
      </c>
      <c r="BB63" s="1">
        <f t="shared" si="33"/>
      </c>
      <c r="BC63" s="1">
        <f t="shared" si="34"/>
      </c>
      <c r="BD63" s="1">
        <f t="shared" si="35"/>
      </c>
      <c r="BE63" s="1">
        <f t="shared" si="36"/>
      </c>
      <c r="BF63" s="1">
        <f t="shared" si="37"/>
      </c>
      <c r="BG63" s="1">
        <f t="shared" si="38"/>
      </c>
      <c r="BH63" s="1">
        <f t="shared" si="39"/>
      </c>
      <c r="BI63" s="1">
        <f t="shared" si="40"/>
      </c>
      <c r="BJ63" s="1">
        <f t="shared" si="41"/>
      </c>
      <c r="BK63" s="1">
        <f t="shared" si="42"/>
      </c>
      <c r="BL63" s="1">
        <f t="shared" si="43"/>
      </c>
      <c r="BM63" s="1">
        <f t="shared" si="44"/>
      </c>
      <c r="BN63" s="1">
        <f t="shared" si="45"/>
      </c>
      <c r="BO63" s="1">
        <f t="shared" si="46"/>
      </c>
      <c r="BP63" s="1">
        <f t="shared" si="47"/>
      </c>
      <c r="BQ63" s="1">
        <f t="shared" si="48"/>
      </c>
      <c r="BR63" s="1">
        <f t="shared" si="49"/>
      </c>
      <c r="BS63" s="1">
        <f t="shared" si="50"/>
      </c>
      <c r="BT63" s="1">
        <f t="shared" si="51"/>
      </c>
      <c r="BU63" s="1">
        <f t="shared" si="52"/>
      </c>
      <c r="BV63" s="1">
        <f t="shared" si="53"/>
      </c>
      <c r="BW63" s="1">
        <f t="shared" si="54"/>
      </c>
      <c r="BX63" s="19">
        <f t="shared" si="55"/>
      </c>
      <c r="BY63" s="18">
        <f t="shared" si="56"/>
      </c>
      <c r="BZ63" s="14">
        <f t="shared" si="57"/>
      </c>
      <c r="CF63" s="16">
        <f t="shared" si="58"/>
        <v>0</v>
      </c>
      <c r="CG63" s="46">
        <f t="shared" si="59"/>
      </c>
      <c r="CH63" s="23">
        <f t="shared" si="59"/>
      </c>
      <c r="CI63" s="45">
        <f t="shared" si="59"/>
      </c>
    </row>
    <row r="64" spans="1:87" ht="12.75">
      <c r="A64" s="1">
        <v>64</v>
      </c>
      <c r="B64" s="16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1">
        <f t="shared" si="31"/>
      </c>
      <c r="BA64" s="1">
        <f t="shared" si="32"/>
      </c>
      <c r="BB64" s="1">
        <f t="shared" si="33"/>
      </c>
      <c r="BC64" s="1">
        <f t="shared" si="34"/>
      </c>
      <c r="BD64" s="1">
        <f t="shared" si="35"/>
      </c>
      <c r="BE64" s="1">
        <f t="shared" si="36"/>
      </c>
      <c r="BF64" s="1">
        <f t="shared" si="37"/>
      </c>
      <c r="BG64" s="1">
        <f t="shared" si="38"/>
      </c>
      <c r="BH64" s="1">
        <f t="shared" si="39"/>
      </c>
      <c r="BI64" s="1">
        <f t="shared" si="40"/>
      </c>
      <c r="BJ64" s="1">
        <f t="shared" si="41"/>
      </c>
      <c r="BK64" s="1">
        <f t="shared" si="42"/>
      </c>
      <c r="BL64" s="1">
        <f t="shared" si="43"/>
      </c>
      <c r="BM64" s="1">
        <f t="shared" si="44"/>
      </c>
      <c r="BN64" s="1">
        <f t="shared" si="45"/>
      </c>
      <c r="BO64" s="1">
        <f t="shared" si="46"/>
      </c>
      <c r="BP64" s="1">
        <f t="shared" si="47"/>
      </c>
      <c r="BQ64" s="1">
        <f t="shared" si="48"/>
      </c>
      <c r="BR64" s="1">
        <f t="shared" si="49"/>
      </c>
      <c r="BS64" s="1">
        <f t="shared" si="50"/>
      </c>
      <c r="BT64" s="1">
        <f t="shared" si="51"/>
      </c>
      <c r="BU64" s="1">
        <f t="shared" si="52"/>
      </c>
      <c r="BV64" s="1">
        <f t="shared" si="53"/>
      </c>
      <c r="BW64" s="1">
        <f t="shared" si="54"/>
      </c>
      <c r="BX64" s="19">
        <f t="shared" si="55"/>
      </c>
      <c r="BY64" s="18">
        <f t="shared" si="56"/>
      </c>
      <c r="BZ64" s="14">
        <f t="shared" si="57"/>
      </c>
      <c r="CF64" s="16">
        <f t="shared" si="58"/>
        <v>0</v>
      </c>
      <c r="CG64" s="46">
        <f t="shared" si="59"/>
      </c>
      <c r="CH64" s="23">
        <f t="shared" si="59"/>
      </c>
      <c r="CI64" s="45">
        <f t="shared" si="59"/>
      </c>
    </row>
    <row r="65" spans="1:87" ht="12.75">
      <c r="A65" s="1">
        <v>65</v>
      </c>
      <c r="B65" s="16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1">
        <f t="shared" si="31"/>
      </c>
      <c r="BA65" s="1">
        <f t="shared" si="32"/>
      </c>
      <c r="BB65" s="1">
        <f t="shared" si="33"/>
      </c>
      <c r="BC65" s="1">
        <f t="shared" si="34"/>
      </c>
      <c r="BD65" s="1">
        <f t="shared" si="35"/>
      </c>
      <c r="BE65" s="1">
        <f t="shared" si="36"/>
      </c>
      <c r="BF65" s="1">
        <f t="shared" si="37"/>
      </c>
      <c r="BG65" s="1">
        <f t="shared" si="38"/>
      </c>
      <c r="BH65" s="1">
        <f t="shared" si="39"/>
      </c>
      <c r="BI65" s="1">
        <f t="shared" si="40"/>
      </c>
      <c r="BJ65" s="1">
        <f t="shared" si="41"/>
      </c>
      <c r="BK65" s="1">
        <f t="shared" si="42"/>
      </c>
      <c r="BL65" s="1">
        <f t="shared" si="43"/>
      </c>
      <c r="BM65" s="1">
        <f t="shared" si="44"/>
      </c>
      <c r="BN65" s="1">
        <f t="shared" si="45"/>
      </c>
      <c r="BO65" s="1">
        <f t="shared" si="46"/>
      </c>
      <c r="BP65" s="1">
        <f t="shared" si="47"/>
      </c>
      <c r="BQ65" s="1">
        <f t="shared" si="48"/>
      </c>
      <c r="BR65" s="1">
        <f t="shared" si="49"/>
      </c>
      <c r="BS65" s="1">
        <f t="shared" si="50"/>
      </c>
      <c r="BT65" s="1">
        <f t="shared" si="51"/>
      </c>
      <c r="BU65" s="1">
        <f t="shared" si="52"/>
      </c>
      <c r="BV65" s="1">
        <f t="shared" si="53"/>
      </c>
      <c r="BW65" s="1">
        <f t="shared" si="54"/>
      </c>
      <c r="BX65" s="19">
        <f t="shared" si="55"/>
      </c>
      <c r="BY65" s="18">
        <f t="shared" si="56"/>
      </c>
      <c r="BZ65" s="14">
        <f t="shared" si="57"/>
      </c>
      <c r="CF65" s="16">
        <f t="shared" si="58"/>
        <v>0</v>
      </c>
      <c r="CG65" s="46">
        <f t="shared" si="59"/>
      </c>
      <c r="CH65" s="23">
        <f t="shared" si="59"/>
      </c>
      <c r="CI65" s="45">
        <f t="shared" si="59"/>
      </c>
    </row>
    <row r="66" spans="1:87" ht="12.75">
      <c r="A66" s="1">
        <v>66</v>
      </c>
      <c r="B66" s="16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1">
        <f t="shared" si="31"/>
      </c>
      <c r="BA66" s="1">
        <f t="shared" si="32"/>
      </c>
      <c r="BB66" s="1">
        <f t="shared" si="33"/>
      </c>
      <c r="BC66" s="1">
        <f t="shared" si="34"/>
      </c>
      <c r="BD66" s="1">
        <f t="shared" si="35"/>
      </c>
      <c r="BE66" s="1">
        <f t="shared" si="36"/>
      </c>
      <c r="BF66" s="1">
        <f t="shared" si="37"/>
      </c>
      <c r="BG66" s="1">
        <f t="shared" si="38"/>
      </c>
      <c r="BH66" s="1">
        <f t="shared" si="39"/>
      </c>
      <c r="BI66" s="1">
        <f t="shared" si="40"/>
      </c>
      <c r="BJ66" s="1">
        <f t="shared" si="41"/>
      </c>
      <c r="BK66" s="1">
        <f t="shared" si="42"/>
      </c>
      <c r="BL66" s="1">
        <f t="shared" si="43"/>
      </c>
      <c r="BM66" s="1">
        <f t="shared" si="44"/>
      </c>
      <c r="BN66" s="1">
        <f t="shared" si="45"/>
      </c>
      <c r="BO66" s="1">
        <f t="shared" si="46"/>
      </c>
      <c r="BP66" s="1">
        <f t="shared" si="47"/>
      </c>
      <c r="BQ66" s="1">
        <f t="shared" si="48"/>
      </c>
      <c r="BR66" s="1">
        <f t="shared" si="49"/>
      </c>
      <c r="BS66" s="1">
        <f t="shared" si="50"/>
      </c>
      <c r="BT66" s="1">
        <f t="shared" si="51"/>
      </c>
      <c r="BU66" s="1">
        <f t="shared" si="52"/>
      </c>
      <c r="BV66" s="1">
        <f t="shared" si="53"/>
      </c>
      <c r="BW66" s="1">
        <f t="shared" si="54"/>
      </c>
      <c r="BX66" s="19">
        <f t="shared" si="55"/>
      </c>
      <c r="BY66" s="18">
        <f t="shared" si="56"/>
      </c>
      <c r="BZ66" s="14">
        <f t="shared" si="57"/>
      </c>
      <c r="CF66" s="16">
        <f t="shared" si="58"/>
        <v>0</v>
      </c>
      <c r="CG66" s="46">
        <f t="shared" si="59"/>
      </c>
      <c r="CH66" s="23">
        <f t="shared" si="59"/>
      </c>
      <c r="CI66" s="45">
        <f t="shared" si="59"/>
      </c>
    </row>
    <row r="67" spans="1:87" ht="12.75">
      <c r="A67" s="1">
        <v>67</v>
      </c>
      <c r="B67" s="16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1">
        <f t="shared" si="31"/>
      </c>
      <c r="BA67" s="1">
        <f t="shared" si="32"/>
      </c>
      <c r="BB67" s="1">
        <f t="shared" si="33"/>
      </c>
      <c r="BC67" s="1">
        <f t="shared" si="34"/>
      </c>
      <c r="BD67" s="1">
        <f t="shared" si="35"/>
      </c>
      <c r="BE67" s="1">
        <f t="shared" si="36"/>
      </c>
      <c r="BF67" s="1">
        <f t="shared" si="37"/>
      </c>
      <c r="BG67" s="1">
        <f t="shared" si="38"/>
      </c>
      <c r="BH67" s="1">
        <f t="shared" si="39"/>
      </c>
      <c r="BI67" s="1">
        <f t="shared" si="40"/>
      </c>
      <c r="BJ67" s="1">
        <f t="shared" si="41"/>
      </c>
      <c r="BK67" s="1">
        <f t="shared" si="42"/>
      </c>
      <c r="BL67" s="1">
        <f t="shared" si="43"/>
      </c>
      <c r="BM67" s="1">
        <f t="shared" si="44"/>
      </c>
      <c r="BN67" s="1">
        <f t="shared" si="45"/>
      </c>
      <c r="BO67" s="1">
        <f t="shared" si="46"/>
      </c>
      <c r="BP67" s="1">
        <f t="shared" si="47"/>
      </c>
      <c r="BQ67" s="1">
        <f t="shared" si="48"/>
      </c>
      <c r="BR67" s="1">
        <f t="shared" si="49"/>
      </c>
      <c r="BS67" s="1">
        <f t="shared" si="50"/>
      </c>
      <c r="BT67" s="1">
        <f t="shared" si="51"/>
      </c>
      <c r="BU67" s="1">
        <f t="shared" si="52"/>
      </c>
      <c r="BV67" s="1">
        <f t="shared" si="53"/>
      </c>
      <c r="BW67" s="1">
        <f t="shared" si="54"/>
      </c>
      <c r="BX67" s="19">
        <f t="shared" si="55"/>
      </c>
      <c r="BY67" s="18">
        <f t="shared" si="56"/>
      </c>
      <c r="BZ67" s="14">
        <f t="shared" si="57"/>
      </c>
      <c r="CF67" s="16">
        <f t="shared" si="58"/>
        <v>0</v>
      </c>
      <c r="CG67" s="46">
        <f t="shared" si="59"/>
      </c>
      <c r="CH67" s="23">
        <f t="shared" si="59"/>
      </c>
      <c r="CI67" s="45">
        <f t="shared" si="59"/>
      </c>
    </row>
    <row r="68" spans="1:87" ht="12.75">
      <c r="A68" s="1">
        <v>68</v>
      </c>
      <c r="B68" s="16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1">
        <f t="shared" si="31"/>
      </c>
      <c r="BA68" s="1">
        <f t="shared" si="32"/>
      </c>
      <c r="BB68" s="1">
        <f t="shared" si="33"/>
      </c>
      <c r="BC68" s="1">
        <f t="shared" si="34"/>
      </c>
      <c r="BD68" s="1">
        <f t="shared" si="35"/>
      </c>
      <c r="BE68" s="1">
        <f t="shared" si="36"/>
      </c>
      <c r="BF68" s="1">
        <f t="shared" si="37"/>
      </c>
      <c r="BG68" s="1">
        <f t="shared" si="38"/>
      </c>
      <c r="BH68" s="1">
        <f t="shared" si="39"/>
      </c>
      <c r="BI68" s="1">
        <f t="shared" si="40"/>
      </c>
      <c r="BJ68" s="1">
        <f t="shared" si="41"/>
      </c>
      <c r="BK68" s="1">
        <f t="shared" si="42"/>
      </c>
      <c r="BL68" s="1">
        <f t="shared" si="43"/>
      </c>
      <c r="BM68" s="1">
        <f t="shared" si="44"/>
      </c>
      <c r="BN68" s="1">
        <f t="shared" si="45"/>
      </c>
      <c r="BO68" s="1">
        <f t="shared" si="46"/>
      </c>
      <c r="BP68" s="1">
        <f t="shared" si="47"/>
      </c>
      <c r="BQ68" s="1">
        <f t="shared" si="48"/>
      </c>
      <c r="BR68" s="1">
        <f t="shared" si="49"/>
      </c>
      <c r="BS68" s="1">
        <f t="shared" si="50"/>
      </c>
      <c r="BT68" s="1">
        <f t="shared" si="51"/>
      </c>
      <c r="BU68" s="1">
        <f t="shared" si="52"/>
      </c>
      <c r="BV68" s="1">
        <f t="shared" si="53"/>
      </c>
      <c r="BW68" s="1">
        <f t="shared" si="54"/>
      </c>
      <c r="BX68" s="19">
        <f t="shared" si="55"/>
      </c>
      <c r="BY68" s="18">
        <f t="shared" si="56"/>
      </c>
      <c r="BZ68" s="14">
        <f t="shared" si="57"/>
      </c>
      <c r="CF68" s="16">
        <f t="shared" si="58"/>
        <v>0</v>
      </c>
      <c r="CG68" s="46">
        <f t="shared" si="59"/>
      </c>
      <c r="CH68" s="23">
        <f t="shared" si="59"/>
      </c>
      <c r="CI68" s="45">
        <f t="shared" si="59"/>
      </c>
    </row>
    <row r="69" spans="1:87" ht="12.75">
      <c r="A69" s="1">
        <v>69</v>
      </c>
      <c r="B69" s="16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1">
        <f t="shared" si="31"/>
      </c>
      <c r="BA69" s="1">
        <f t="shared" si="32"/>
      </c>
      <c r="BB69" s="1">
        <f t="shared" si="33"/>
      </c>
      <c r="BC69" s="1">
        <f t="shared" si="34"/>
      </c>
      <c r="BD69" s="1">
        <f t="shared" si="35"/>
      </c>
      <c r="BE69" s="1">
        <f t="shared" si="36"/>
      </c>
      <c r="BF69" s="1">
        <f t="shared" si="37"/>
      </c>
      <c r="BG69" s="1">
        <f t="shared" si="38"/>
      </c>
      <c r="BH69" s="1">
        <f t="shared" si="39"/>
      </c>
      <c r="BI69" s="1">
        <f t="shared" si="40"/>
      </c>
      <c r="BJ69" s="1">
        <f t="shared" si="41"/>
      </c>
      <c r="BK69" s="1">
        <f t="shared" si="42"/>
      </c>
      <c r="BL69" s="1">
        <f t="shared" si="43"/>
      </c>
      <c r="BM69" s="1">
        <f t="shared" si="44"/>
      </c>
      <c r="BN69" s="1">
        <f t="shared" si="45"/>
      </c>
      <c r="BO69" s="1">
        <f t="shared" si="46"/>
      </c>
      <c r="BP69" s="1">
        <f t="shared" si="47"/>
      </c>
      <c r="BQ69" s="1">
        <f t="shared" si="48"/>
      </c>
      <c r="BR69" s="1">
        <f t="shared" si="49"/>
      </c>
      <c r="BS69" s="1">
        <f t="shared" si="50"/>
      </c>
      <c r="BT69" s="1">
        <f t="shared" si="51"/>
      </c>
      <c r="BU69" s="1">
        <f t="shared" si="52"/>
      </c>
      <c r="BV69" s="1">
        <f t="shared" si="53"/>
      </c>
      <c r="BW69" s="1">
        <f t="shared" si="54"/>
      </c>
      <c r="BX69" s="19">
        <f t="shared" si="55"/>
      </c>
      <c r="BY69" s="18">
        <f t="shared" si="56"/>
      </c>
      <c r="BZ69" s="14">
        <f t="shared" si="57"/>
      </c>
      <c r="CF69" s="16">
        <f t="shared" si="58"/>
        <v>0</v>
      </c>
      <c r="CG69" s="46">
        <f t="shared" si="59"/>
      </c>
      <c r="CH69" s="23">
        <f t="shared" si="59"/>
      </c>
      <c r="CI69" s="45">
        <f t="shared" si="59"/>
      </c>
    </row>
    <row r="70" spans="1:87" ht="12.75">
      <c r="A70" s="1">
        <v>70</v>
      </c>
      <c r="B70" s="16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1">
        <f t="shared" si="31"/>
      </c>
      <c r="BA70" s="1">
        <f t="shared" si="32"/>
      </c>
      <c r="BB70" s="1">
        <f t="shared" si="33"/>
      </c>
      <c r="BC70" s="1">
        <f t="shared" si="34"/>
      </c>
      <c r="BD70" s="1">
        <f t="shared" si="35"/>
      </c>
      <c r="BE70" s="1">
        <f t="shared" si="36"/>
      </c>
      <c r="BF70" s="1">
        <f t="shared" si="37"/>
      </c>
      <c r="BG70" s="1">
        <f t="shared" si="38"/>
      </c>
      <c r="BH70" s="1">
        <f t="shared" si="39"/>
      </c>
      <c r="BI70" s="1">
        <f t="shared" si="40"/>
      </c>
      <c r="BJ70" s="1">
        <f t="shared" si="41"/>
      </c>
      <c r="BK70" s="1">
        <f t="shared" si="42"/>
      </c>
      <c r="BL70" s="1">
        <f t="shared" si="43"/>
      </c>
      <c r="BM70" s="1">
        <f t="shared" si="44"/>
      </c>
      <c r="BN70" s="1">
        <f t="shared" si="45"/>
      </c>
      <c r="BO70" s="1">
        <f t="shared" si="46"/>
      </c>
      <c r="BP70" s="1">
        <f t="shared" si="47"/>
      </c>
      <c r="BQ70" s="1">
        <f t="shared" si="48"/>
      </c>
      <c r="BR70" s="1">
        <f t="shared" si="49"/>
      </c>
      <c r="BS70" s="1">
        <f t="shared" si="50"/>
      </c>
      <c r="BT70" s="1">
        <f t="shared" si="51"/>
      </c>
      <c r="BU70" s="1">
        <f t="shared" si="52"/>
      </c>
      <c r="BV70" s="1">
        <f t="shared" si="53"/>
      </c>
      <c r="BW70" s="1">
        <f t="shared" si="54"/>
      </c>
      <c r="BX70" s="19">
        <f t="shared" si="55"/>
      </c>
      <c r="BY70" s="18">
        <f t="shared" si="56"/>
      </c>
      <c r="BZ70" s="14">
        <f t="shared" si="57"/>
      </c>
      <c r="CF70" s="16">
        <f t="shared" si="58"/>
        <v>0</v>
      </c>
      <c r="CG70" s="46">
        <f t="shared" si="59"/>
      </c>
      <c r="CH70" s="23">
        <f t="shared" si="59"/>
      </c>
      <c r="CI70" s="45">
        <f t="shared" si="59"/>
      </c>
    </row>
    <row r="71" spans="1:87" ht="12.75">
      <c r="A71" s="1">
        <v>71</v>
      </c>
      <c r="B71" s="16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1">
        <f t="shared" si="31"/>
      </c>
      <c r="BA71" s="1">
        <f t="shared" si="32"/>
      </c>
      <c r="BB71" s="1">
        <f t="shared" si="33"/>
      </c>
      <c r="BC71" s="1">
        <f t="shared" si="34"/>
      </c>
      <c r="BD71" s="1">
        <f t="shared" si="35"/>
      </c>
      <c r="BE71" s="1">
        <f t="shared" si="36"/>
      </c>
      <c r="BF71" s="1">
        <f t="shared" si="37"/>
      </c>
      <c r="BG71" s="1">
        <f t="shared" si="38"/>
      </c>
      <c r="BH71" s="1">
        <f t="shared" si="39"/>
      </c>
      <c r="BI71" s="1">
        <f t="shared" si="40"/>
      </c>
      <c r="BJ71" s="1">
        <f t="shared" si="41"/>
      </c>
      <c r="BK71" s="1">
        <f t="shared" si="42"/>
      </c>
      <c r="BL71" s="1">
        <f t="shared" si="43"/>
      </c>
      <c r="BM71" s="1">
        <f t="shared" si="44"/>
      </c>
      <c r="BN71" s="1">
        <f t="shared" si="45"/>
      </c>
      <c r="BO71" s="1">
        <f t="shared" si="46"/>
      </c>
      <c r="BP71" s="1">
        <f t="shared" si="47"/>
      </c>
      <c r="BQ71" s="1">
        <f t="shared" si="48"/>
      </c>
      <c r="BR71" s="1">
        <f t="shared" si="49"/>
      </c>
      <c r="BS71" s="1">
        <f t="shared" si="50"/>
      </c>
      <c r="BT71" s="1">
        <f t="shared" si="51"/>
      </c>
      <c r="BU71" s="1">
        <f t="shared" si="52"/>
      </c>
      <c r="BV71" s="1">
        <f t="shared" si="53"/>
      </c>
      <c r="BW71" s="1">
        <f t="shared" si="54"/>
      </c>
      <c r="BX71" s="19">
        <f t="shared" si="55"/>
      </c>
      <c r="BY71" s="18">
        <f t="shared" si="56"/>
      </c>
      <c r="BZ71" s="14">
        <f t="shared" si="57"/>
      </c>
      <c r="CF71" s="16">
        <f t="shared" si="58"/>
        <v>0</v>
      </c>
      <c r="CG71" s="46">
        <f t="shared" si="59"/>
      </c>
      <c r="CH71" s="23">
        <f t="shared" si="59"/>
      </c>
      <c r="CI71" s="45">
        <f t="shared" si="59"/>
      </c>
    </row>
    <row r="72" spans="1:87" ht="12.75">
      <c r="A72" s="1">
        <v>72</v>
      </c>
      <c r="B72" s="16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1">
        <f t="shared" si="31"/>
      </c>
      <c r="BA72" s="1">
        <f t="shared" si="32"/>
      </c>
      <c r="BB72" s="1">
        <f t="shared" si="33"/>
      </c>
      <c r="BC72" s="1">
        <f t="shared" si="34"/>
      </c>
      <c r="BD72" s="1">
        <f t="shared" si="35"/>
      </c>
      <c r="BE72" s="1">
        <f t="shared" si="36"/>
      </c>
      <c r="BF72" s="1">
        <f t="shared" si="37"/>
      </c>
      <c r="BG72" s="1">
        <f t="shared" si="38"/>
      </c>
      <c r="BH72" s="1">
        <f t="shared" si="39"/>
      </c>
      <c r="BI72" s="1">
        <f t="shared" si="40"/>
      </c>
      <c r="BJ72" s="1">
        <f t="shared" si="41"/>
      </c>
      <c r="BK72" s="1">
        <f t="shared" si="42"/>
      </c>
      <c r="BL72" s="1">
        <f t="shared" si="43"/>
      </c>
      <c r="BM72" s="1">
        <f t="shared" si="44"/>
      </c>
      <c r="BN72" s="1">
        <f t="shared" si="45"/>
      </c>
      <c r="BO72" s="1">
        <f t="shared" si="46"/>
      </c>
      <c r="BP72" s="1">
        <f t="shared" si="47"/>
      </c>
      <c r="BQ72" s="1">
        <f t="shared" si="48"/>
      </c>
      <c r="BR72" s="1">
        <f t="shared" si="49"/>
      </c>
      <c r="BS72" s="1">
        <f t="shared" si="50"/>
      </c>
      <c r="BT72" s="1">
        <f t="shared" si="51"/>
      </c>
      <c r="BU72" s="1">
        <f t="shared" si="52"/>
      </c>
      <c r="BV72" s="1">
        <f t="shared" si="53"/>
      </c>
      <c r="BW72" s="1">
        <f t="shared" si="54"/>
      </c>
      <c r="BX72" s="19">
        <f t="shared" si="55"/>
      </c>
      <c r="BY72" s="18">
        <f t="shared" si="56"/>
      </c>
      <c r="BZ72" s="14">
        <f t="shared" si="57"/>
      </c>
      <c r="CF72" s="16">
        <f t="shared" si="58"/>
        <v>0</v>
      </c>
      <c r="CG72" s="46">
        <f t="shared" si="59"/>
      </c>
      <c r="CH72" s="23">
        <f t="shared" si="59"/>
      </c>
      <c r="CI72" s="45">
        <f t="shared" si="59"/>
      </c>
    </row>
    <row r="73" spans="1:87" ht="12.75">
      <c r="A73" s="1">
        <v>73</v>
      </c>
      <c r="B73" s="16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1">
        <f t="shared" si="31"/>
      </c>
      <c r="BA73" s="1">
        <f t="shared" si="32"/>
      </c>
      <c r="BB73" s="1">
        <f t="shared" si="33"/>
      </c>
      <c r="BC73" s="1">
        <f t="shared" si="34"/>
      </c>
      <c r="BD73" s="1">
        <f t="shared" si="35"/>
      </c>
      <c r="BE73" s="1">
        <f t="shared" si="36"/>
      </c>
      <c r="BF73" s="1">
        <f t="shared" si="37"/>
      </c>
      <c r="BG73" s="1">
        <f t="shared" si="38"/>
      </c>
      <c r="BH73" s="1">
        <f t="shared" si="39"/>
      </c>
      <c r="BI73" s="1">
        <f t="shared" si="40"/>
      </c>
      <c r="BJ73" s="1">
        <f t="shared" si="41"/>
      </c>
      <c r="BK73" s="1">
        <f t="shared" si="42"/>
      </c>
      <c r="BL73" s="1">
        <f t="shared" si="43"/>
      </c>
      <c r="BM73" s="1">
        <f t="shared" si="44"/>
      </c>
      <c r="BN73" s="1">
        <f t="shared" si="45"/>
      </c>
      <c r="BO73" s="1">
        <f t="shared" si="46"/>
      </c>
      <c r="BP73" s="1">
        <f t="shared" si="47"/>
      </c>
      <c r="BQ73" s="1">
        <f t="shared" si="48"/>
      </c>
      <c r="BR73" s="1">
        <f t="shared" si="49"/>
      </c>
      <c r="BS73" s="1">
        <f t="shared" si="50"/>
      </c>
      <c r="BT73" s="1">
        <f t="shared" si="51"/>
      </c>
      <c r="BU73" s="1">
        <f t="shared" si="52"/>
      </c>
      <c r="BV73" s="1">
        <f t="shared" si="53"/>
      </c>
      <c r="BW73" s="1">
        <f t="shared" si="54"/>
      </c>
      <c r="BX73" s="19">
        <f t="shared" si="55"/>
      </c>
      <c r="BY73" s="18">
        <f t="shared" si="56"/>
      </c>
      <c r="BZ73" s="14">
        <f t="shared" si="57"/>
      </c>
      <c r="CF73" s="16">
        <f t="shared" si="58"/>
        <v>0</v>
      </c>
      <c r="CG73" s="46">
        <f t="shared" si="59"/>
      </c>
      <c r="CH73" s="23">
        <f t="shared" si="59"/>
      </c>
      <c r="CI73" s="45">
        <f t="shared" si="59"/>
      </c>
    </row>
    <row r="74" spans="1:87" ht="12.75">
      <c r="A74" s="1">
        <v>74</v>
      </c>
      <c r="B74" s="16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1">
        <f t="shared" si="31"/>
      </c>
      <c r="BA74" s="1">
        <f t="shared" si="32"/>
      </c>
      <c r="BB74" s="1">
        <f t="shared" si="33"/>
      </c>
      <c r="BC74" s="1">
        <f t="shared" si="34"/>
      </c>
      <c r="BD74" s="1">
        <f t="shared" si="35"/>
      </c>
      <c r="BE74" s="1">
        <f t="shared" si="36"/>
      </c>
      <c r="BF74" s="1">
        <f t="shared" si="37"/>
      </c>
      <c r="BG74" s="1">
        <f t="shared" si="38"/>
      </c>
      <c r="BH74" s="1">
        <f t="shared" si="39"/>
      </c>
      <c r="BI74" s="1">
        <f t="shared" si="40"/>
      </c>
      <c r="BJ74" s="1">
        <f t="shared" si="41"/>
      </c>
      <c r="BK74" s="1">
        <f t="shared" si="42"/>
      </c>
      <c r="BL74" s="1">
        <f t="shared" si="43"/>
      </c>
      <c r="BM74" s="1">
        <f t="shared" si="44"/>
      </c>
      <c r="BN74" s="1">
        <f t="shared" si="45"/>
      </c>
      <c r="BO74" s="1">
        <f t="shared" si="46"/>
      </c>
      <c r="BP74" s="1">
        <f t="shared" si="47"/>
      </c>
      <c r="BQ74" s="1">
        <f t="shared" si="48"/>
      </c>
      <c r="BR74" s="1">
        <f t="shared" si="49"/>
      </c>
      <c r="BS74" s="1">
        <f t="shared" si="50"/>
      </c>
      <c r="BT74" s="1">
        <f t="shared" si="51"/>
      </c>
      <c r="BU74" s="1">
        <f t="shared" si="52"/>
      </c>
      <c r="BV74" s="1">
        <f t="shared" si="53"/>
      </c>
      <c r="BW74" s="1">
        <f t="shared" si="54"/>
      </c>
      <c r="BX74" s="19">
        <f t="shared" si="55"/>
      </c>
      <c r="BY74" s="18">
        <f t="shared" si="56"/>
      </c>
      <c r="BZ74" s="14">
        <f t="shared" si="57"/>
      </c>
      <c r="CF74" s="16">
        <f t="shared" si="58"/>
        <v>0</v>
      </c>
      <c r="CG74" s="46">
        <f t="shared" si="59"/>
      </c>
      <c r="CH74" s="23">
        <f t="shared" si="59"/>
      </c>
      <c r="CI74" s="45">
        <f t="shared" si="59"/>
      </c>
    </row>
    <row r="75" spans="1:87" ht="12.75">
      <c r="A75" s="1">
        <v>75</v>
      </c>
      <c r="B75" s="16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1">
        <f t="shared" si="31"/>
      </c>
      <c r="BA75" s="1">
        <f t="shared" si="32"/>
      </c>
      <c r="BB75" s="1">
        <f t="shared" si="33"/>
      </c>
      <c r="BC75" s="1">
        <f t="shared" si="34"/>
      </c>
      <c r="BD75" s="1">
        <f t="shared" si="35"/>
      </c>
      <c r="BE75" s="1">
        <f t="shared" si="36"/>
      </c>
      <c r="BF75" s="1">
        <f t="shared" si="37"/>
      </c>
      <c r="BG75" s="1">
        <f t="shared" si="38"/>
      </c>
      <c r="BH75" s="1">
        <f t="shared" si="39"/>
      </c>
      <c r="BI75" s="1">
        <f t="shared" si="40"/>
      </c>
      <c r="BJ75" s="1">
        <f t="shared" si="41"/>
      </c>
      <c r="BK75" s="1">
        <f t="shared" si="42"/>
      </c>
      <c r="BL75" s="1">
        <f t="shared" si="43"/>
      </c>
      <c r="BM75" s="1">
        <f t="shared" si="44"/>
      </c>
      <c r="BN75" s="1">
        <f t="shared" si="45"/>
      </c>
      <c r="BO75" s="1">
        <f t="shared" si="46"/>
      </c>
      <c r="BP75" s="1">
        <f t="shared" si="47"/>
      </c>
      <c r="BQ75" s="1">
        <f t="shared" si="48"/>
      </c>
      <c r="BR75" s="1">
        <f t="shared" si="49"/>
      </c>
      <c r="BS75" s="1">
        <f t="shared" si="50"/>
      </c>
      <c r="BT75" s="1">
        <f t="shared" si="51"/>
      </c>
      <c r="BU75" s="1">
        <f t="shared" si="52"/>
      </c>
      <c r="BV75" s="1">
        <f t="shared" si="53"/>
      </c>
      <c r="BW75" s="1">
        <f t="shared" si="54"/>
      </c>
      <c r="BX75" s="19">
        <f t="shared" si="55"/>
      </c>
      <c r="BY75" s="18">
        <f t="shared" si="56"/>
      </c>
      <c r="BZ75" s="14">
        <f t="shared" si="57"/>
      </c>
      <c r="CF75" s="16">
        <f t="shared" si="58"/>
        <v>0</v>
      </c>
      <c r="CG75" s="46">
        <f t="shared" si="59"/>
      </c>
      <c r="CH75" s="23">
        <f t="shared" si="59"/>
      </c>
      <c r="CI75" s="45">
        <f t="shared" si="59"/>
      </c>
    </row>
    <row r="76" spans="1:87" ht="12.75">
      <c r="A76" s="1">
        <v>76</v>
      </c>
      <c r="B76" s="16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1">
        <f t="shared" si="31"/>
      </c>
      <c r="BA76" s="1">
        <f t="shared" si="32"/>
      </c>
      <c r="BB76" s="1">
        <f t="shared" si="33"/>
      </c>
      <c r="BC76" s="1">
        <f t="shared" si="34"/>
      </c>
      <c r="BD76" s="1">
        <f t="shared" si="35"/>
      </c>
      <c r="BE76" s="1">
        <f t="shared" si="36"/>
      </c>
      <c r="BF76" s="1">
        <f t="shared" si="37"/>
      </c>
      <c r="BG76" s="1">
        <f t="shared" si="38"/>
      </c>
      <c r="BH76" s="1">
        <f t="shared" si="39"/>
      </c>
      <c r="BI76" s="1">
        <f t="shared" si="40"/>
      </c>
      <c r="BJ76" s="1">
        <f t="shared" si="41"/>
      </c>
      <c r="BK76" s="1">
        <f t="shared" si="42"/>
      </c>
      <c r="BL76" s="1">
        <f t="shared" si="43"/>
      </c>
      <c r="BM76" s="1">
        <f t="shared" si="44"/>
      </c>
      <c r="BN76" s="1">
        <f t="shared" si="45"/>
      </c>
      <c r="BO76" s="1">
        <f t="shared" si="46"/>
      </c>
      <c r="BP76" s="1">
        <f t="shared" si="47"/>
      </c>
      <c r="BQ76" s="1">
        <f t="shared" si="48"/>
      </c>
      <c r="BR76" s="1">
        <f t="shared" si="49"/>
      </c>
      <c r="BS76" s="1">
        <f t="shared" si="50"/>
      </c>
      <c r="BT76" s="1">
        <f t="shared" si="51"/>
      </c>
      <c r="BU76" s="1">
        <f t="shared" si="52"/>
      </c>
      <c r="BV76" s="1">
        <f t="shared" si="53"/>
      </c>
      <c r="BW76" s="1">
        <f t="shared" si="54"/>
      </c>
      <c r="BX76" s="19">
        <f t="shared" si="55"/>
      </c>
      <c r="BY76" s="18">
        <f t="shared" si="56"/>
      </c>
      <c r="BZ76" s="14">
        <f t="shared" si="57"/>
      </c>
      <c r="CF76" s="16">
        <f t="shared" si="58"/>
        <v>0</v>
      </c>
      <c r="CG76" s="46">
        <f t="shared" si="59"/>
      </c>
      <c r="CH76" s="23">
        <f t="shared" si="59"/>
      </c>
      <c r="CI76" s="45">
        <f t="shared" si="59"/>
      </c>
    </row>
    <row r="77" spans="1:87" ht="12.75">
      <c r="A77" s="1">
        <v>77</v>
      </c>
      <c r="B77" s="16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1">
        <f t="shared" si="31"/>
      </c>
      <c r="BA77" s="1">
        <f t="shared" si="32"/>
      </c>
      <c r="BB77" s="1">
        <f t="shared" si="33"/>
      </c>
      <c r="BC77" s="1">
        <f t="shared" si="34"/>
      </c>
      <c r="BD77" s="1">
        <f t="shared" si="35"/>
      </c>
      <c r="BE77" s="1">
        <f t="shared" si="36"/>
      </c>
      <c r="BF77" s="1">
        <f t="shared" si="37"/>
      </c>
      <c r="BG77" s="1">
        <f t="shared" si="38"/>
      </c>
      <c r="BH77" s="1">
        <f t="shared" si="39"/>
      </c>
      <c r="BI77" s="1">
        <f t="shared" si="40"/>
      </c>
      <c r="BJ77" s="1">
        <f t="shared" si="41"/>
      </c>
      <c r="BK77" s="1">
        <f t="shared" si="42"/>
      </c>
      <c r="BL77" s="1">
        <f t="shared" si="43"/>
      </c>
      <c r="BM77" s="1">
        <f t="shared" si="44"/>
      </c>
      <c r="BN77" s="1">
        <f t="shared" si="45"/>
      </c>
      <c r="BO77" s="1">
        <f t="shared" si="46"/>
      </c>
      <c r="BP77" s="1">
        <f t="shared" si="47"/>
      </c>
      <c r="BQ77" s="1">
        <f t="shared" si="48"/>
      </c>
      <c r="BR77" s="1">
        <f t="shared" si="49"/>
      </c>
      <c r="BS77" s="1">
        <f t="shared" si="50"/>
      </c>
      <c r="BT77" s="1">
        <f t="shared" si="51"/>
      </c>
      <c r="BU77" s="1">
        <f t="shared" si="52"/>
      </c>
      <c r="BV77" s="1">
        <f t="shared" si="53"/>
      </c>
      <c r="BW77" s="1">
        <f t="shared" si="54"/>
      </c>
      <c r="BX77" s="19">
        <f t="shared" si="55"/>
      </c>
      <c r="BY77" s="18">
        <f t="shared" si="56"/>
      </c>
      <c r="BZ77" s="14">
        <f t="shared" si="57"/>
      </c>
      <c r="CF77" s="16">
        <f t="shared" si="58"/>
        <v>0</v>
      </c>
      <c r="CG77" s="46">
        <f t="shared" si="59"/>
      </c>
      <c r="CH77" s="23">
        <f t="shared" si="59"/>
      </c>
      <c r="CI77" s="45">
        <f t="shared" si="59"/>
      </c>
    </row>
    <row r="78" spans="1:87" ht="12.75">
      <c r="A78" s="1">
        <v>78</v>
      </c>
      <c r="B78" s="16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1">
        <f t="shared" si="31"/>
      </c>
      <c r="BA78" s="1">
        <f t="shared" si="32"/>
      </c>
      <c r="BB78" s="1">
        <f t="shared" si="33"/>
      </c>
      <c r="BC78" s="1">
        <f t="shared" si="34"/>
      </c>
      <c r="BD78" s="1">
        <f t="shared" si="35"/>
      </c>
      <c r="BE78" s="1">
        <f t="shared" si="36"/>
      </c>
      <c r="BF78" s="1">
        <f t="shared" si="37"/>
      </c>
      <c r="BG78" s="1">
        <f t="shared" si="38"/>
      </c>
      <c r="BH78" s="1">
        <f t="shared" si="39"/>
      </c>
      <c r="BI78" s="1">
        <f t="shared" si="40"/>
      </c>
      <c r="BJ78" s="1">
        <f t="shared" si="41"/>
      </c>
      <c r="BK78" s="1">
        <f t="shared" si="42"/>
      </c>
      <c r="BL78" s="1">
        <f t="shared" si="43"/>
      </c>
      <c r="BM78" s="1">
        <f t="shared" si="44"/>
      </c>
      <c r="BN78" s="1">
        <f t="shared" si="45"/>
      </c>
      <c r="BO78" s="1">
        <f t="shared" si="46"/>
      </c>
      <c r="BP78" s="1">
        <f t="shared" si="47"/>
      </c>
      <c r="BQ78" s="1">
        <f t="shared" si="48"/>
      </c>
      <c r="BR78" s="1">
        <f t="shared" si="49"/>
      </c>
      <c r="BS78" s="1">
        <f t="shared" si="50"/>
      </c>
      <c r="BT78" s="1">
        <f t="shared" si="51"/>
      </c>
      <c r="BU78" s="1">
        <f t="shared" si="52"/>
      </c>
      <c r="BV78" s="1">
        <f t="shared" si="53"/>
      </c>
      <c r="BW78" s="1">
        <f t="shared" si="54"/>
      </c>
      <c r="BX78" s="19">
        <f t="shared" si="55"/>
      </c>
      <c r="BY78" s="18">
        <f t="shared" si="56"/>
      </c>
      <c r="BZ78" s="14">
        <f t="shared" si="57"/>
      </c>
      <c r="CF78" s="16">
        <f t="shared" si="58"/>
        <v>0</v>
      </c>
      <c r="CG78" s="46">
        <f t="shared" si="59"/>
      </c>
      <c r="CH78" s="23">
        <f t="shared" si="59"/>
      </c>
      <c r="CI78" s="45">
        <f t="shared" si="59"/>
      </c>
    </row>
    <row r="79" spans="1:87" ht="12.75">
      <c r="A79" s="1">
        <v>79</v>
      </c>
      <c r="B79" s="16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1">
        <f t="shared" si="31"/>
      </c>
      <c r="BA79" s="1">
        <f t="shared" si="32"/>
      </c>
      <c r="BB79" s="1">
        <f t="shared" si="33"/>
      </c>
      <c r="BC79" s="1">
        <f t="shared" si="34"/>
      </c>
      <c r="BD79" s="1">
        <f t="shared" si="35"/>
      </c>
      <c r="BE79" s="1">
        <f t="shared" si="36"/>
      </c>
      <c r="BF79" s="1">
        <f t="shared" si="37"/>
      </c>
      <c r="BG79" s="1">
        <f t="shared" si="38"/>
      </c>
      <c r="BH79" s="1">
        <f t="shared" si="39"/>
      </c>
      <c r="BI79" s="1">
        <f t="shared" si="40"/>
      </c>
      <c r="BJ79" s="1">
        <f t="shared" si="41"/>
      </c>
      <c r="BK79" s="1">
        <f t="shared" si="42"/>
      </c>
      <c r="BL79" s="1">
        <f t="shared" si="43"/>
      </c>
      <c r="BM79" s="1">
        <f t="shared" si="44"/>
      </c>
      <c r="BN79" s="1">
        <f t="shared" si="45"/>
      </c>
      <c r="BO79" s="1">
        <f t="shared" si="46"/>
      </c>
      <c r="BP79" s="1">
        <f t="shared" si="47"/>
      </c>
      <c r="BQ79" s="1">
        <f t="shared" si="48"/>
      </c>
      <c r="BR79" s="1">
        <f t="shared" si="49"/>
      </c>
      <c r="BS79" s="1">
        <f t="shared" si="50"/>
      </c>
      <c r="BT79" s="1">
        <f t="shared" si="51"/>
      </c>
      <c r="BU79" s="1">
        <f t="shared" si="52"/>
      </c>
      <c r="BV79" s="1">
        <f t="shared" si="53"/>
      </c>
      <c r="BW79" s="1">
        <f t="shared" si="54"/>
      </c>
      <c r="BX79" s="19">
        <f t="shared" si="55"/>
      </c>
      <c r="BY79" s="18">
        <f t="shared" si="56"/>
      </c>
      <c r="BZ79" s="14">
        <f t="shared" si="57"/>
      </c>
      <c r="CF79" s="16">
        <f t="shared" si="58"/>
        <v>0</v>
      </c>
      <c r="CG79" s="46">
        <f t="shared" si="59"/>
      </c>
      <c r="CH79" s="23">
        <f t="shared" si="59"/>
      </c>
      <c r="CI79" s="45">
        <f t="shared" si="59"/>
      </c>
    </row>
    <row r="80" spans="1:87" ht="12.75">
      <c r="A80" s="1">
        <v>80</v>
      </c>
      <c r="B80" s="16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1">
        <f t="shared" si="31"/>
      </c>
      <c r="BA80" s="1">
        <f t="shared" si="32"/>
      </c>
      <c r="BB80" s="1">
        <f t="shared" si="33"/>
      </c>
      <c r="BC80" s="1">
        <f t="shared" si="34"/>
      </c>
      <c r="BD80" s="1">
        <f t="shared" si="35"/>
      </c>
      <c r="BE80" s="1">
        <f t="shared" si="36"/>
      </c>
      <c r="BF80" s="1">
        <f t="shared" si="37"/>
      </c>
      <c r="BG80" s="1">
        <f t="shared" si="38"/>
      </c>
      <c r="BH80" s="1">
        <f t="shared" si="39"/>
      </c>
      <c r="BI80" s="1">
        <f t="shared" si="40"/>
      </c>
      <c r="BJ80" s="1">
        <f t="shared" si="41"/>
      </c>
      <c r="BK80" s="1">
        <f t="shared" si="42"/>
      </c>
      <c r="BL80" s="1">
        <f t="shared" si="43"/>
      </c>
      <c r="BM80" s="1">
        <f t="shared" si="44"/>
      </c>
      <c r="BN80" s="1">
        <f t="shared" si="45"/>
      </c>
      <c r="BO80" s="1">
        <f t="shared" si="46"/>
      </c>
      <c r="BP80" s="1">
        <f t="shared" si="47"/>
      </c>
      <c r="BQ80" s="1">
        <f t="shared" si="48"/>
      </c>
      <c r="BR80" s="1">
        <f t="shared" si="49"/>
      </c>
      <c r="BS80" s="1">
        <f t="shared" si="50"/>
      </c>
      <c r="BT80" s="1">
        <f t="shared" si="51"/>
      </c>
      <c r="BU80" s="1">
        <f t="shared" si="52"/>
      </c>
      <c r="BV80" s="1">
        <f t="shared" si="53"/>
      </c>
      <c r="BW80" s="1">
        <f t="shared" si="54"/>
      </c>
      <c r="BX80" s="19">
        <f t="shared" si="55"/>
      </c>
      <c r="BY80" s="18">
        <f t="shared" si="56"/>
      </c>
      <c r="BZ80" s="14">
        <f t="shared" si="57"/>
      </c>
      <c r="CF80" s="16">
        <f t="shared" si="58"/>
        <v>0</v>
      </c>
      <c r="CG80" s="46">
        <f t="shared" si="59"/>
      </c>
      <c r="CH80" s="23">
        <f t="shared" si="59"/>
      </c>
      <c r="CI80" s="45">
        <f t="shared" si="59"/>
      </c>
    </row>
    <row r="81" spans="1:87" ht="12.75">
      <c r="A81" s="1">
        <v>81</v>
      </c>
      <c r="B81" s="16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1">
        <f t="shared" si="31"/>
      </c>
      <c r="BA81" s="1">
        <f t="shared" si="32"/>
      </c>
      <c r="BB81" s="1">
        <f t="shared" si="33"/>
      </c>
      <c r="BC81" s="1">
        <f t="shared" si="34"/>
      </c>
      <c r="BD81" s="1">
        <f t="shared" si="35"/>
      </c>
      <c r="BE81" s="1">
        <f t="shared" si="36"/>
      </c>
      <c r="BF81" s="1">
        <f t="shared" si="37"/>
      </c>
      <c r="BG81" s="1">
        <f t="shared" si="38"/>
      </c>
      <c r="BH81" s="1">
        <f t="shared" si="39"/>
      </c>
      <c r="BI81" s="1">
        <f t="shared" si="40"/>
      </c>
      <c r="BJ81" s="1">
        <f t="shared" si="41"/>
      </c>
      <c r="BK81" s="1">
        <f t="shared" si="42"/>
      </c>
      <c r="BL81" s="1">
        <f t="shared" si="43"/>
      </c>
      <c r="BM81" s="1">
        <f t="shared" si="44"/>
      </c>
      <c r="BN81" s="1">
        <f t="shared" si="45"/>
      </c>
      <c r="BO81" s="1">
        <f t="shared" si="46"/>
      </c>
      <c r="BP81" s="1">
        <f t="shared" si="47"/>
      </c>
      <c r="BQ81" s="1">
        <f t="shared" si="48"/>
      </c>
      <c r="BR81" s="1">
        <f t="shared" si="49"/>
      </c>
      <c r="BS81" s="1">
        <f t="shared" si="50"/>
      </c>
      <c r="BT81" s="1">
        <f t="shared" si="51"/>
      </c>
      <c r="BU81" s="1">
        <f t="shared" si="52"/>
      </c>
      <c r="BV81" s="1">
        <f t="shared" si="53"/>
      </c>
      <c r="BW81" s="1">
        <f t="shared" si="54"/>
      </c>
      <c r="BX81" s="19">
        <f t="shared" si="55"/>
      </c>
      <c r="BY81" s="18">
        <f t="shared" si="56"/>
      </c>
      <c r="BZ81" s="14">
        <f t="shared" si="57"/>
      </c>
      <c r="CF81" s="16">
        <f t="shared" si="58"/>
        <v>0</v>
      </c>
      <c r="CG81" s="46">
        <f t="shared" si="59"/>
      </c>
      <c r="CH81" s="23">
        <f t="shared" si="59"/>
      </c>
      <c r="CI81" s="45">
        <f t="shared" si="59"/>
      </c>
    </row>
    <row r="82" spans="1:87" ht="12.75">
      <c r="A82" s="1">
        <v>82</v>
      </c>
      <c r="B82" s="16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1">
        <f t="shared" si="31"/>
      </c>
      <c r="BA82" s="1">
        <f t="shared" si="32"/>
      </c>
      <c r="BB82" s="1">
        <f t="shared" si="33"/>
      </c>
      <c r="BC82" s="1">
        <f t="shared" si="34"/>
      </c>
      <c r="BD82" s="1">
        <f t="shared" si="35"/>
      </c>
      <c r="BE82" s="1">
        <f t="shared" si="36"/>
      </c>
      <c r="BF82" s="1">
        <f t="shared" si="37"/>
      </c>
      <c r="BG82" s="1">
        <f t="shared" si="38"/>
      </c>
      <c r="BH82" s="1">
        <f t="shared" si="39"/>
      </c>
      <c r="BI82" s="1">
        <f t="shared" si="40"/>
      </c>
      <c r="BJ82" s="1">
        <f t="shared" si="41"/>
      </c>
      <c r="BK82" s="1">
        <f t="shared" si="42"/>
      </c>
      <c r="BL82" s="1">
        <f t="shared" si="43"/>
      </c>
      <c r="BM82" s="1">
        <f t="shared" si="44"/>
      </c>
      <c r="BN82" s="1">
        <f t="shared" si="45"/>
      </c>
      <c r="BO82" s="1">
        <f t="shared" si="46"/>
      </c>
      <c r="BP82" s="1">
        <f t="shared" si="47"/>
      </c>
      <c r="BQ82" s="1">
        <f t="shared" si="48"/>
      </c>
      <c r="BR82" s="1">
        <f t="shared" si="49"/>
      </c>
      <c r="BS82" s="1">
        <f t="shared" si="50"/>
      </c>
      <c r="BT82" s="1">
        <f t="shared" si="51"/>
      </c>
      <c r="BU82" s="1">
        <f t="shared" si="52"/>
      </c>
      <c r="BV82" s="1">
        <f t="shared" si="53"/>
      </c>
      <c r="BW82" s="1">
        <f t="shared" si="54"/>
      </c>
      <c r="BX82" s="19">
        <f t="shared" si="55"/>
      </c>
      <c r="BY82" s="18">
        <f t="shared" si="56"/>
      </c>
      <c r="BZ82" s="14">
        <f t="shared" si="57"/>
      </c>
      <c r="CF82" s="16">
        <f t="shared" si="58"/>
        <v>0</v>
      </c>
      <c r="CG82" s="46">
        <f t="shared" si="59"/>
      </c>
      <c r="CH82" s="23">
        <f t="shared" si="59"/>
      </c>
      <c r="CI82" s="45">
        <f t="shared" si="59"/>
      </c>
    </row>
    <row r="83" spans="1:87" ht="12.75">
      <c r="A83" s="1">
        <v>83</v>
      </c>
      <c r="B83" s="16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1">
        <f t="shared" si="31"/>
      </c>
      <c r="BA83" s="1">
        <f t="shared" si="32"/>
      </c>
      <c r="BB83" s="1">
        <f t="shared" si="33"/>
      </c>
      <c r="BC83" s="1">
        <f t="shared" si="34"/>
      </c>
      <c r="BD83" s="1">
        <f t="shared" si="35"/>
      </c>
      <c r="BE83" s="1">
        <f t="shared" si="36"/>
      </c>
      <c r="BF83" s="1">
        <f t="shared" si="37"/>
      </c>
      <c r="BG83" s="1">
        <f t="shared" si="38"/>
      </c>
      <c r="BH83" s="1">
        <f t="shared" si="39"/>
      </c>
      <c r="BI83" s="1">
        <f t="shared" si="40"/>
      </c>
      <c r="BJ83" s="1">
        <f t="shared" si="41"/>
      </c>
      <c r="BK83" s="1">
        <f t="shared" si="42"/>
      </c>
      <c r="BL83" s="1">
        <f t="shared" si="43"/>
      </c>
      <c r="BM83" s="1">
        <f t="shared" si="44"/>
      </c>
      <c r="BN83" s="1">
        <f t="shared" si="45"/>
      </c>
      <c r="BO83" s="1">
        <f t="shared" si="46"/>
      </c>
      <c r="BP83" s="1">
        <f t="shared" si="47"/>
      </c>
      <c r="BQ83" s="1">
        <f t="shared" si="48"/>
      </c>
      <c r="BR83" s="1">
        <f t="shared" si="49"/>
      </c>
      <c r="BS83" s="1">
        <f t="shared" si="50"/>
      </c>
      <c r="BT83" s="1">
        <f t="shared" si="51"/>
      </c>
      <c r="BU83" s="1">
        <f t="shared" si="52"/>
      </c>
      <c r="BV83" s="1">
        <f t="shared" si="53"/>
      </c>
      <c r="BW83" s="1">
        <f t="shared" si="54"/>
      </c>
      <c r="BX83" s="19">
        <f t="shared" si="55"/>
      </c>
      <c r="BY83" s="18">
        <f t="shared" si="56"/>
      </c>
      <c r="BZ83" s="14">
        <f t="shared" si="57"/>
      </c>
      <c r="CF83" s="16">
        <f t="shared" si="58"/>
        <v>0</v>
      </c>
      <c r="CG83" s="46">
        <f t="shared" si="59"/>
      </c>
      <c r="CH83" s="23">
        <f t="shared" si="59"/>
      </c>
      <c r="CI83" s="45">
        <f t="shared" si="59"/>
      </c>
    </row>
    <row r="84" spans="1:87" ht="12.75">
      <c r="A84" s="1">
        <v>84</v>
      </c>
      <c r="B84" s="16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1">
        <f t="shared" si="31"/>
      </c>
      <c r="BA84" s="1">
        <f t="shared" si="32"/>
      </c>
      <c r="BB84" s="1">
        <f t="shared" si="33"/>
      </c>
      <c r="BC84" s="1">
        <f t="shared" si="34"/>
      </c>
      <c r="BD84" s="1">
        <f t="shared" si="35"/>
      </c>
      <c r="BE84" s="1">
        <f t="shared" si="36"/>
      </c>
      <c r="BF84" s="1">
        <f t="shared" si="37"/>
      </c>
      <c r="BG84" s="1">
        <f t="shared" si="38"/>
      </c>
      <c r="BH84" s="1">
        <f t="shared" si="39"/>
      </c>
      <c r="BI84" s="1">
        <f t="shared" si="40"/>
      </c>
      <c r="BJ84" s="1">
        <f t="shared" si="41"/>
      </c>
      <c r="BK84" s="1">
        <f t="shared" si="42"/>
      </c>
      <c r="BL84" s="1">
        <f t="shared" si="43"/>
      </c>
      <c r="BM84" s="1">
        <f t="shared" si="44"/>
      </c>
      <c r="BN84" s="1">
        <f t="shared" si="45"/>
      </c>
      <c r="BO84" s="1">
        <f t="shared" si="46"/>
      </c>
      <c r="BP84" s="1">
        <f t="shared" si="47"/>
      </c>
      <c r="BQ84" s="1">
        <f t="shared" si="48"/>
      </c>
      <c r="BR84" s="1">
        <f t="shared" si="49"/>
      </c>
      <c r="BS84" s="1">
        <f t="shared" si="50"/>
      </c>
      <c r="BT84" s="1">
        <f t="shared" si="51"/>
      </c>
      <c r="BU84" s="1">
        <f t="shared" si="52"/>
      </c>
      <c r="BV84" s="1">
        <f t="shared" si="53"/>
      </c>
      <c r="BW84" s="1">
        <f t="shared" si="54"/>
      </c>
      <c r="BX84" s="19">
        <f t="shared" si="55"/>
      </c>
      <c r="BY84" s="18">
        <f t="shared" si="56"/>
      </c>
      <c r="BZ84" s="14">
        <f t="shared" si="57"/>
      </c>
      <c r="CF84" s="16">
        <f t="shared" si="58"/>
        <v>0</v>
      </c>
      <c r="CG84" s="46">
        <f t="shared" si="59"/>
      </c>
      <c r="CH84" s="23">
        <f t="shared" si="59"/>
      </c>
      <c r="CI84" s="45">
        <f t="shared" si="59"/>
      </c>
    </row>
    <row r="85" spans="1:87" ht="12.75">
      <c r="A85" s="1">
        <v>85</v>
      </c>
      <c r="B85" s="16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1">
        <f t="shared" si="31"/>
      </c>
      <c r="BA85" s="1">
        <f t="shared" si="32"/>
      </c>
      <c r="BB85" s="1">
        <f t="shared" si="33"/>
      </c>
      <c r="BC85" s="1">
        <f t="shared" si="34"/>
      </c>
      <c r="BD85" s="1">
        <f t="shared" si="35"/>
      </c>
      <c r="BE85" s="1">
        <f t="shared" si="36"/>
      </c>
      <c r="BF85" s="1">
        <f t="shared" si="37"/>
      </c>
      <c r="BG85" s="1">
        <f t="shared" si="38"/>
      </c>
      <c r="BH85" s="1">
        <f t="shared" si="39"/>
      </c>
      <c r="BI85" s="1">
        <f t="shared" si="40"/>
      </c>
      <c r="BJ85" s="1">
        <f t="shared" si="41"/>
      </c>
      <c r="BK85" s="1">
        <f t="shared" si="42"/>
      </c>
      <c r="BL85" s="1">
        <f t="shared" si="43"/>
      </c>
      <c r="BM85" s="1">
        <f t="shared" si="44"/>
      </c>
      <c r="BN85" s="1">
        <f t="shared" si="45"/>
      </c>
      <c r="BO85" s="1">
        <f t="shared" si="46"/>
      </c>
      <c r="BP85" s="1">
        <f t="shared" si="47"/>
      </c>
      <c r="BQ85" s="1">
        <f t="shared" si="48"/>
      </c>
      <c r="BR85" s="1">
        <f t="shared" si="49"/>
      </c>
      <c r="BS85" s="1">
        <f t="shared" si="50"/>
      </c>
      <c r="BT85" s="1">
        <f t="shared" si="51"/>
      </c>
      <c r="BU85" s="1">
        <f t="shared" si="52"/>
      </c>
      <c r="BV85" s="1">
        <f t="shared" si="53"/>
      </c>
      <c r="BW85" s="1">
        <f t="shared" si="54"/>
      </c>
      <c r="BX85" s="19">
        <f t="shared" si="55"/>
      </c>
      <c r="BY85" s="18">
        <f t="shared" si="56"/>
      </c>
      <c r="BZ85" s="14">
        <f t="shared" si="57"/>
      </c>
      <c r="CF85" s="16">
        <f t="shared" si="58"/>
        <v>0</v>
      </c>
      <c r="CG85" s="46">
        <f t="shared" si="59"/>
      </c>
      <c r="CH85" s="23">
        <f t="shared" si="59"/>
      </c>
      <c r="CI85" s="45">
        <f t="shared" si="59"/>
      </c>
    </row>
    <row r="86" spans="1:87" ht="12.75">
      <c r="A86" s="1">
        <v>86</v>
      </c>
      <c r="B86" s="16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1">
        <f t="shared" si="31"/>
      </c>
      <c r="BA86" s="1">
        <f t="shared" si="32"/>
      </c>
      <c r="BB86" s="1">
        <f t="shared" si="33"/>
      </c>
      <c r="BC86" s="1">
        <f t="shared" si="34"/>
      </c>
      <c r="BD86" s="1">
        <f t="shared" si="35"/>
      </c>
      <c r="BE86" s="1">
        <f t="shared" si="36"/>
      </c>
      <c r="BF86" s="1">
        <f t="shared" si="37"/>
      </c>
      <c r="BG86" s="1">
        <f t="shared" si="38"/>
      </c>
      <c r="BH86" s="1">
        <f t="shared" si="39"/>
      </c>
      <c r="BI86" s="1">
        <f t="shared" si="40"/>
      </c>
      <c r="BJ86" s="1">
        <f t="shared" si="41"/>
      </c>
      <c r="BK86" s="1">
        <f t="shared" si="42"/>
      </c>
      <c r="BL86" s="1">
        <f t="shared" si="43"/>
      </c>
      <c r="BM86" s="1">
        <f t="shared" si="44"/>
      </c>
      <c r="BN86" s="1">
        <f t="shared" si="45"/>
      </c>
      <c r="BO86" s="1">
        <f t="shared" si="46"/>
      </c>
      <c r="BP86" s="1">
        <f t="shared" si="47"/>
      </c>
      <c r="BQ86" s="1">
        <f t="shared" si="48"/>
      </c>
      <c r="BR86" s="1">
        <f t="shared" si="49"/>
      </c>
      <c r="BS86" s="1">
        <f t="shared" si="50"/>
      </c>
      <c r="BT86" s="1">
        <f t="shared" si="51"/>
      </c>
      <c r="BU86" s="1">
        <f t="shared" si="52"/>
      </c>
      <c r="BV86" s="1">
        <f t="shared" si="53"/>
      </c>
      <c r="BW86" s="1">
        <f t="shared" si="54"/>
      </c>
      <c r="BX86" s="19">
        <f t="shared" si="55"/>
      </c>
      <c r="BY86" s="18">
        <f t="shared" si="56"/>
      </c>
      <c r="BZ86" s="14">
        <f t="shared" si="57"/>
      </c>
      <c r="CF86" s="16">
        <f t="shared" si="58"/>
        <v>0</v>
      </c>
      <c r="CG86" s="46">
        <f t="shared" si="59"/>
      </c>
      <c r="CH86" s="23">
        <f t="shared" si="59"/>
      </c>
      <c r="CI86" s="45">
        <f t="shared" si="59"/>
      </c>
    </row>
    <row r="87" spans="1:52" ht="12.75">
      <c r="A87" s="6"/>
      <c r="B87" s="6"/>
      <c r="AZ87" s="1"/>
    </row>
    <row r="88" spans="1:52" ht="12.75">
      <c r="A88" s="6"/>
      <c r="B88" s="6"/>
      <c r="AZ88" s="1"/>
    </row>
    <row r="89" spans="1:52" ht="12.75">
      <c r="A89" s="6"/>
      <c r="B89" s="6"/>
      <c r="AZ89" s="1"/>
    </row>
    <row r="90" spans="1:52" ht="12.75">
      <c r="A90" s="6"/>
      <c r="B90" s="6"/>
      <c r="AZ90" s="1"/>
    </row>
    <row r="91" spans="1:2" ht="12.75">
      <c r="A91" s="43"/>
      <c r="B91" s="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45" sqref="Q4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80"/>
  <sheetViews>
    <sheetView workbookViewId="0" topLeftCell="A1">
      <selection activeCell="CP38" sqref="CP38"/>
    </sheetView>
  </sheetViews>
  <sheetFormatPr defaultColWidth="9.00390625" defaultRowHeight="12.75"/>
  <cols>
    <col min="1" max="2" width="5.125" style="0" customWidth="1"/>
    <col min="3" max="46" width="6.125" style="0" bestFit="1" customWidth="1"/>
    <col min="47" max="52" width="6.125" style="0" customWidth="1"/>
    <col min="53" max="58" width="6.125" style="0" bestFit="1" customWidth="1"/>
    <col min="59" max="82" width="6.125" style="0" customWidth="1"/>
    <col min="83" max="83" width="5.625" style="0" customWidth="1"/>
    <col min="84" max="87" width="5.625" style="0" bestFit="1" customWidth="1"/>
    <col min="88" max="90" width="5.125" style="0" customWidth="1"/>
    <col min="91" max="91" width="6.25390625" style="0" customWidth="1"/>
    <col min="92" max="92" width="5.125" style="0" customWidth="1"/>
    <col min="93" max="93" width="6.625" style="0" customWidth="1"/>
    <col min="94" max="94" width="6.375" style="0" customWidth="1"/>
    <col min="95" max="95" width="6.25390625" style="0" customWidth="1"/>
    <col min="96" max="96" width="6.375" style="0" customWidth="1"/>
    <col min="97" max="97" width="7.00390625" style="0" customWidth="1"/>
    <col min="98" max="16384" width="6.125" style="0" customWidth="1"/>
  </cols>
  <sheetData>
    <row r="1" spans="1:9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54</v>
      </c>
      <c r="AB1" s="1" t="s">
        <v>55</v>
      </c>
      <c r="AC1" s="1" t="s">
        <v>56</v>
      </c>
      <c r="AD1" s="1" t="s">
        <v>57</v>
      </c>
      <c r="AE1" s="1" t="s">
        <v>58</v>
      </c>
      <c r="AF1" s="1" t="s">
        <v>59</v>
      </c>
      <c r="AG1" s="1" t="s">
        <v>60</v>
      </c>
      <c r="AH1" s="1" t="s">
        <v>61</v>
      </c>
      <c r="AI1" s="1" t="s">
        <v>137</v>
      </c>
      <c r="AJ1" s="1" t="s">
        <v>62</v>
      </c>
      <c r="AK1" s="1" t="s">
        <v>63</v>
      </c>
      <c r="AL1" s="1" t="s">
        <v>64</v>
      </c>
      <c r="AM1" s="1" t="s">
        <v>65</v>
      </c>
      <c r="AN1" s="1" t="s">
        <v>66</v>
      </c>
      <c r="AO1" s="1" t="s">
        <v>67</v>
      </c>
      <c r="AP1" s="1" t="s">
        <v>68</v>
      </c>
      <c r="AQ1" s="1" t="s">
        <v>69</v>
      </c>
      <c r="AR1" s="1" t="s">
        <v>70</v>
      </c>
      <c r="AS1" s="1" t="s">
        <v>71</v>
      </c>
      <c r="AT1" s="1" t="s">
        <v>72</v>
      </c>
      <c r="AU1" s="1" t="s">
        <v>73</v>
      </c>
      <c r="AV1" s="1" t="s">
        <v>74</v>
      </c>
      <c r="AW1" s="1" t="s">
        <v>75</v>
      </c>
      <c r="AX1" s="1" t="s">
        <v>76</v>
      </c>
      <c r="AY1" s="1" t="s">
        <v>77</v>
      </c>
      <c r="AZ1" s="1" t="s">
        <v>78</v>
      </c>
      <c r="BA1" s="1" t="s">
        <v>138</v>
      </c>
      <c r="BB1" s="1" t="s">
        <v>79</v>
      </c>
      <c r="BC1" s="1" t="s">
        <v>80</v>
      </c>
      <c r="BD1" s="1" t="s">
        <v>81</v>
      </c>
      <c r="BE1" s="1" t="s">
        <v>82</v>
      </c>
      <c r="BF1" s="1" t="s">
        <v>83</v>
      </c>
      <c r="BG1" s="1" t="s">
        <v>84</v>
      </c>
      <c r="BH1" s="1" t="s">
        <v>85</v>
      </c>
      <c r="BI1" s="1" t="s">
        <v>86</v>
      </c>
      <c r="BJ1" s="1" t="s">
        <v>87</v>
      </c>
      <c r="BK1" s="1" t="s">
        <v>88</v>
      </c>
      <c r="BL1" s="1" t="s">
        <v>89</v>
      </c>
      <c r="BM1" s="1" t="s">
        <v>90</v>
      </c>
      <c r="BN1" s="1" t="s">
        <v>91</v>
      </c>
      <c r="BO1" s="1" t="s">
        <v>92</v>
      </c>
      <c r="BP1" s="1" t="s">
        <v>93</v>
      </c>
      <c r="BQ1" s="1" t="s">
        <v>92</v>
      </c>
      <c r="BR1" s="1" t="s">
        <v>94</v>
      </c>
      <c r="BS1" s="1" t="s">
        <v>95</v>
      </c>
      <c r="BT1" s="1" t="s">
        <v>96</v>
      </c>
      <c r="BU1" s="1" t="s">
        <v>97</v>
      </c>
      <c r="BV1" s="1" t="s">
        <v>98</v>
      </c>
      <c r="BW1" s="1" t="s">
        <v>99</v>
      </c>
      <c r="BX1" s="1" t="s">
        <v>100</v>
      </c>
      <c r="BY1" s="1" t="s">
        <v>101</v>
      </c>
      <c r="BZ1" s="1" t="s">
        <v>139</v>
      </c>
      <c r="CA1" s="1" t="s">
        <v>140</v>
      </c>
      <c r="CB1" s="1" t="s">
        <v>141</v>
      </c>
      <c r="CC1" s="1" t="s">
        <v>142</v>
      </c>
      <c r="CD1" s="1" t="s">
        <v>143</v>
      </c>
      <c r="CE1" s="1" t="s">
        <v>144</v>
      </c>
      <c r="CF1" s="1" t="s">
        <v>145</v>
      </c>
      <c r="CG1" s="1" t="s">
        <v>146</v>
      </c>
      <c r="CH1" s="1" t="s">
        <v>147</v>
      </c>
      <c r="CI1" s="1" t="s">
        <v>148</v>
      </c>
      <c r="CJ1" s="1" t="s">
        <v>234</v>
      </c>
      <c r="CK1" s="1" t="s">
        <v>235</v>
      </c>
      <c r="CL1" s="1" t="s">
        <v>236</v>
      </c>
      <c r="CM1" s="1" t="s">
        <v>237</v>
      </c>
      <c r="CN1" s="1" t="s">
        <v>238</v>
      </c>
      <c r="CO1" s="1" t="s">
        <v>239</v>
      </c>
      <c r="CP1" s="1" t="s">
        <v>240</v>
      </c>
      <c r="CQ1" s="1" t="s">
        <v>241</v>
      </c>
      <c r="CR1" s="1" t="s">
        <v>242</v>
      </c>
      <c r="CS1" s="1" t="s">
        <v>243</v>
      </c>
      <c r="CT1" s="1" t="s">
        <v>244</v>
      </c>
    </row>
    <row r="2" spans="1:96" ht="12.75">
      <c r="A2" s="1">
        <v>2</v>
      </c>
      <c r="B2" s="2" t="s">
        <v>26</v>
      </c>
      <c r="C2" s="3" t="s">
        <v>153</v>
      </c>
      <c r="D2" s="3" t="s">
        <v>154</v>
      </c>
      <c r="E2" s="3" t="s">
        <v>155</v>
      </c>
      <c r="F2" s="3" t="s">
        <v>156</v>
      </c>
      <c r="G2" s="3" t="s">
        <v>157</v>
      </c>
      <c r="H2" s="3" t="s">
        <v>158</v>
      </c>
      <c r="I2" s="3" t="s">
        <v>159</v>
      </c>
      <c r="J2" s="3" t="s">
        <v>160</v>
      </c>
      <c r="K2" s="3" t="s">
        <v>161</v>
      </c>
      <c r="L2" s="3" t="s">
        <v>162</v>
      </c>
      <c r="M2" s="3" t="s">
        <v>163</v>
      </c>
      <c r="N2" s="4" t="s">
        <v>164</v>
      </c>
      <c r="O2" s="4" t="s">
        <v>165</v>
      </c>
      <c r="P2" s="4" t="s">
        <v>166</v>
      </c>
      <c r="Q2" s="4" t="s">
        <v>167</v>
      </c>
      <c r="R2" s="4" t="s">
        <v>168</v>
      </c>
      <c r="S2" s="4" t="s">
        <v>169</v>
      </c>
      <c r="T2" s="4" t="s">
        <v>170</v>
      </c>
      <c r="U2" s="4" t="s">
        <v>171</v>
      </c>
      <c r="V2" s="4" t="s">
        <v>172</v>
      </c>
      <c r="W2" s="4" t="s">
        <v>173</v>
      </c>
      <c r="X2" s="15" t="s">
        <v>174</v>
      </c>
      <c r="Y2" s="15" t="s">
        <v>175</v>
      </c>
      <c r="Z2" s="15" t="s">
        <v>176</v>
      </c>
      <c r="AA2" s="15" t="s">
        <v>177</v>
      </c>
      <c r="AB2" s="15" t="s">
        <v>178</v>
      </c>
      <c r="AC2" s="15" t="s">
        <v>179</v>
      </c>
      <c r="AD2" s="15" t="s">
        <v>180</v>
      </c>
      <c r="AE2" s="15" t="s">
        <v>181</v>
      </c>
      <c r="AF2" s="15" t="s">
        <v>182</v>
      </c>
      <c r="AG2" s="15" t="s">
        <v>183</v>
      </c>
      <c r="AH2" s="15" t="s">
        <v>184</v>
      </c>
      <c r="AI2" s="15" t="s">
        <v>185</v>
      </c>
      <c r="AJ2" s="20" t="s">
        <v>186</v>
      </c>
      <c r="AK2" s="20" t="s">
        <v>187</v>
      </c>
      <c r="AL2" s="20" t="s">
        <v>188</v>
      </c>
      <c r="AM2" s="20" t="s">
        <v>189</v>
      </c>
      <c r="AN2" s="20" t="s">
        <v>190</v>
      </c>
      <c r="AO2" s="20" t="s">
        <v>191</v>
      </c>
      <c r="AP2" s="20" t="s">
        <v>192</v>
      </c>
      <c r="AQ2" s="20" t="s">
        <v>193</v>
      </c>
      <c r="AR2" s="20" t="s">
        <v>194</v>
      </c>
      <c r="AS2" s="20" t="s">
        <v>195</v>
      </c>
      <c r="AT2" s="20" t="s">
        <v>196</v>
      </c>
      <c r="AU2" s="55" t="s">
        <v>197</v>
      </c>
      <c r="AV2" s="55" t="s">
        <v>198</v>
      </c>
      <c r="AW2" s="55" t="s">
        <v>199</v>
      </c>
      <c r="AX2" s="55" t="s">
        <v>200</v>
      </c>
      <c r="AY2" s="55" t="s">
        <v>201</v>
      </c>
      <c r="AZ2" s="55" t="s">
        <v>202</v>
      </c>
      <c r="BA2" s="55" t="s">
        <v>203</v>
      </c>
      <c r="BB2" s="55" t="s">
        <v>204</v>
      </c>
      <c r="BC2" s="55" t="s">
        <v>205</v>
      </c>
      <c r="BD2" s="55" t="s">
        <v>206</v>
      </c>
      <c r="BE2" s="55" t="s">
        <v>207</v>
      </c>
      <c r="BF2" s="55" t="s">
        <v>208</v>
      </c>
      <c r="BG2" s="3" t="s">
        <v>153</v>
      </c>
      <c r="BH2" s="3" t="s">
        <v>209</v>
      </c>
      <c r="BI2" s="3" t="s">
        <v>210</v>
      </c>
      <c r="BJ2" s="3" t="s">
        <v>211</v>
      </c>
      <c r="BK2" s="3" t="s">
        <v>212</v>
      </c>
      <c r="BL2" s="4" t="s">
        <v>164</v>
      </c>
      <c r="BM2" s="4" t="s">
        <v>213</v>
      </c>
      <c r="BN2" s="4" t="s">
        <v>167</v>
      </c>
      <c r="BO2" s="4" t="s">
        <v>214</v>
      </c>
      <c r="BP2" s="4" t="s">
        <v>215</v>
      </c>
      <c r="BQ2" s="15" t="s">
        <v>216</v>
      </c>
      <c r="BR2" s="15" t="s">
        <v>217</v>
      </c>
      <c r="BS2" s="15" t="s">
        <v>218</v>
      </c>
      <c r="BT2" s="15" t="s">
        <v>219</v>
      </c>
      <c r="BU2" s="20" t="s">
        <v>220</v>
      </c>
      <c r="BV2" s="20" t="s">
        <v>221</v>
      </c>
      <c r="BW2" s="20" t="s">
        <v>190</v>
      </c>
      <c r="BX2" s="20" t="s">
        <v>222</v>
      </c>
      <c r="BY2" s="20" t="s">
        <v>223</v>
      </c>
      <c r="BZ2" s="55" t="s">
        <v>224</v>
      </c>
      <c r="CA2" s="55" t="s">
        <v>225</v>
      </c>
      <c r="CB2" s="55" t="s">
        <v>226</v>
      </c>
      <c r="CC2" s="55" t="s">
        <v>227</v>
      </c>
      <c r="CD2" s="55" t="s">
        <v>228</v>
      </c>
      <c r="CE2" s="56">
        <v>1</v>
      </c>
      <c r="CF2" s="56">
        <v>2</v>
      </c>
      <c r="CG2" s="56">
        <v>3</v>
      </c>
      <c r="CH2" s="56">
        <v>4</v>
      </c>
      <c r="CI2" s="56">
        <v>5</v>
      </c>
      <c r="CJ2" s="41" t="s">
        <v>149</v>
      </c>
      <c r="CK2" s="10" t="s">
        <v>42</v>
      </c>
      <c r="CL2" s="25"/>
      <c r="CM2" s="1"/>
      <c r="CN2" s="1"/>
      <c r="CO2" s="1"/>
      <c r="CP2" s="1"/>
      <c r="CQ2" s="1"/>
      <c r="CR2" s="1"/>
    </row>
    <row r="3" spans="1:90" ht="12.75">
      <c r="A3" s="1">
        <v>3</v>
      </c>
      <c r="B3" s="2">
        <f>COUNTA(B38:B72)</f>
        <v>1</v>
      </c>
      <c r="C3" s="4">
        <v>2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2</v>
      </c>
      <c r="O3" s="4">
        <v>1</v>
      </c>
      <c r="P3" s="4">
        <v>1</v>
      </c>
      <c r="Q3" s="4">
        <v>2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>
        <v>2</v>
      </c>
      <c r="AM3" s="4">
        <v>1</v>
      </c>
      <c r="AN3" s="4">
        <v>1</v>
      </c>
      <c r="AO3" s="4">
        <v>1</v>
      </c>
      <c r="AP3" s="4">
        <v>1</v>
      </c>
      <c r="AQ3" s="4">
        <v>1</v>
      </c>
      <c r="AR3" s="4">
        <v>1</v>
      </c>
      <c r="AS3" s="4">
        <v>1</v>
      </c>
      <c r="AT3" s="4">
        <v>1</v>
      </c>
      <c r="AU3" s="4">
        <v>1</v>
      </c>
      <c r="AV3" s="4">
        <v>1</v>
      </c>
      <c r="AW3" s="4">
        <v>1</v>
      </c>
      <c r="AX3" s="4">
        <v>1</v>
      </c>
      <c r="AY3" s="4">
        <v>1</v>
      </c>
      <c r="AZ3" s="4">
        <v>1</v>
      </c>
      <c r="BA3" s="4">
        <v>1</v>
      </c>
      <c r="BB3" s="4">
        <v>1</v>
      </c>
      <c r="BC3" s="4">
        <v>1</v>
      </c>
      <c r="BD3" s="4">
        <v>1</v>
      </c>
      <c r="BE3" s="4">
        <v>1</v>
      </c>
      <c r="BF3" s="4">
        <v>1</v>
      </c>
      <c r="BG3" s="4">
        <v>2</v>
      </c>
      <c r="BH3" s="4">
        <v>4</v>
      </c>
      <c r="BI3" s="4">
        <v>2</v>
      </c>
      <c r="BJ3" s="4">
        <v>2</v>
      </c>
      <c r="BK3" s="4">
        <v>2</v>
      </c>
      <c r="BL3" s="4">
        <v>2</v>
      </c>
      <c r="BM3" s="4">
        <v>2</v>
      </c>
      <c r="BN3" s="4">
        <v>2</v>
      </c>
      <c r="BO3" s="4">
        <v>2</v>
      </c>
      <c r="BP3" s="4">
        <v>4</v>
      </c>
      <c r="BQ3" s="4">
        <v>3</v>
      </c>
      <c r="BR3" s="4">
        <v>3</v>
      </c>
      <c r="BS3" s="4">
        <v>3</v>
      </c>
      <c r="BT3" s="4">
        <v>3</v>
      </c>
      <c r="BU3" s="4">
        <v>2</v>
      </c>
      <c r="BV3" s="4">
        <v>3</v>
      </c>
      <c r="BW3" s="4">
        <v>1</v>
      </c>
      <c r="BX3" s="4">
        <v>4</v>
      </c>
      <c r="BY3" s="4">
        <v>2</v>
      </c>
      <c r="BZ3" s="4">
        <v>3</v>
      </c>
      <c r="CA3" s="4">
        <v>2</v>
      </c>
      <c r="CB3" s="4">
        <v>3</v>
      </c>
      <c r="CC3" s="4">
        <v>2</v>
      </c>
      <c r="CD3" s="4">
        <v>2</v>
      </c>
      <c r="CE3" s="4">
        <v>12</v>
      </c>
      <c r="CF3" s="4">
        <v>12</v>
      </c>
      <c r="CG3" s="4">
        <v>12</v>
      </c>
      <c r="CH3" s="4">
        <v>12</v>
      </c>
      <c r="CI3" s="4">
        <v>12</v>
      </c>
      <c r="CJ3" s="58">
        <f>SUM(CE3:CI3)</f>
        <v>60</v>
      </c>
      <c r="CK3" s="10" t="s">
        <v>43</v>
      </c>
      <c r="CL3" s="41" t="s">
        <v>149</v>
      </c>
    </row>
    <row r="4" spans="1:96" ht="12.75">
      <c r="A4" s="1">
        <v>4</v>
      </c>
      <c r="B4" s="16">
        <v>0</v>
      </c>
      <c r="C4" s="1">
        <f aca="true" t="shared" si="0" ref="C4:BT4">COUNTIF(C$38:C$79,"0")</f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  <c r="AN4" s="1">
        <f t="shared" si="0"/>
        <v>0</v>
      </c>
      <c r="AO4" s="1">
        <f t="shared" si="0"/>
        <v>0</v>
      </c>
      <c r="AP4" s="1">
        <f t="shared" si="0"/>
        <v>0</v>
      </c>
      <c r="AQ4" s="1">
        <f t="shared" si="0"/>
        <v>0</v>
      </c>
      <c r="AR4" s="1">
        <f t="shared" si="0"/>
        <v>0</v>
      </c>
      <c r="AS4" s="1">
        <f t="shared" si="0"/>
        <v>0</v>
      </c>
      <c r="AT4" s="1">
        <f t="shared" si="0"/>
        <v>0</v>
      </c>
      <c r="AU4" s="1">
        <f t="shared" si="0"/>
        <v>0</v>
      </c>
      <c r="AV4" s="1">
        <f t="shared" si="0"/>
        <v>0</v>
      </c>
      <c r="AW4" s="1">
        <f t="shared" si="0"/>
        <v>0</v>
      </c>
      <c r="AX4" s="1">
        <f t="shared" si="0"/>
        <v>0</v>
      </c>
      <c r="AY4" s="1">
        <f t="shared" si="0"/>
        <v>0</v>
      </c>
      <c r="AZ4" s="1">
        <f t="shared" si="0"/>
        <v>0</v>
      </c>
      <c r="BA4" s="1">
        <f t="shared" si="0"/>
        <v>0</v>
      </c>
      <c r="BB4" s="1">
        <f t="shared" si="0"/>
        <v>0</v>
      </c>
      <c r="BC4" s="1">
        <f t="shared" si="0"/>
        <v>0</v>
      </c>
      <c r="BD4" s="1">
        <f t="shared" si="0"/>
        <v>0</v>
      </c>
      <c r="BE4" s="1">
        <f t="shared" si="0"/>
        <v>0</v>
      </c>
      <c r="BF4" s="1">
        <f t="shared" si="0"/>
        <v>0</v>
      </c>
      <c r="BG4" s="1">
        <f t="shared" si="0"/>
        <v>1</v>
      </c>
      <c r="BH4" s="1">
        <f t="shared" si="0"/>
        <v>1</v>
      </c>
      <c r="BI4" s="1">
        <f t="shared" si="0"/>
        <v>1</v>
      </c>
      <c r="BJ4" s="1">
        <f t="shared" si="0"/>
        <v>1</v>
      </c>
      <c r="BK4" s="1">
        <f t="shared" si="0"/>
        <v>1</v>
      </c>
      <c r="BL4" s="1">
        <f t="shared" si="0"/>
        <v>1</v>
      </c>
      <c r="BM4" s="1">
        <f t="shared" si="0"/>
        <v>1</v>
      </c>
      <c r="BN4" s="1">
        <f t="shared" si="0"/>
        <v>1</v>
      </c>
      <c r="BO4" s="1">
        <f t="shared" si="0"/>
        <v>1</v>
      </c>
      <c r="BP4" s="1">
        <f t="shared" si="0"/>
        <v>1</v>
      </c>
      <c r="BQ4" s="1">
        <f t="shared" si="0"/>
        <v>1</v>
      </c>
      <c r="BR4" s="1">
        <f t="shared" si="0"/>
        <v>1</v>
      </c>
      <c r="BS4" s="1">
        <f t="shared" si="0"/>
        <v>1</v>
      </c>
      <c r="BT4" s="1">
        <f t="shared" si="0"/>
        <v>1</v>
      </c>
      <c r="BU4" s="1">
        <f aca="true" t="shared" si="1" ref="BU4:CI4">COUNTIF(BU$38:BU$79,"0")</f>
        <v>1</v>
      </c>
      <c r="BV4" s="1">
        <f t="shared" si="1"/>
        <v>1</v>
      </c>
      <c r="BW4" s="1">
        <f t="shared" si="1"/>
        <v>1</v>
      </c>
      <c r="BX4" s="1">
        <f t="shared" si="1"/>
        <v>1</v>
      </c>
      <c r="BY4" s="1">
        <f t="shared" si="1"/>
        <v>1</v>
      </c>
      <c r="BZ4" s="1">
        <f t="shared" si="1"/>
        <v>1</v>
      </c>
      <c r="CA4" s="1">
        <f t="shared" si="1"/>
        <v>1</v>
      </c>
      <c r="CB4" s="1">
        <f t="shared" si="1"/>
        <v>1</v>
      </c>
      <c r="CC4" s="1">
        <f t="shared" si="1"/>
        <v>1</v>
      </c>
      <c r="CD4" s="1">
        <f t="shared" si="1"/>
        <v>1</v>
      </c>
      <c r="CE4" s="1">
        <f t="shared" si="1"/>
        <v>1</v>
      </c>
      <c r="CF4" s="1">
        <f t="shared" si="1"/>
        <v>1</v>
      </c>
      <c r="CG4" s="1">
        <f t="shared" si="1"/>
        <v>1</v>
      </c>
      <c r="CH4" s="1">
        <f t="shared" si="1"/>
        <v>1</v>
      </c>
      <c r="CI4" s="1">
        <f t="shared" si="1"/>
        <v>1</v>
      </c>
      <c r="CJ4" s="1"/>
      <c r="CK4" s="11">
        <v>0</v>
      </c>
      <c r="CL4" s="6">
        <f>COUNTIF(CJ$38:CJ$79,$CK4)</f>
        <v>1</v>
      </c>
      <c r="CM4" s="1"/>
      <c r="CN4" s="1"/>
      <c r="CO4" s="1"/>
      <c r="CP4" s="1"/>
      <c r="CQ4" s="1"/>
      <c r="CR4" s="1"/>
    </row>
    <row r="5" spans="1:96" ht="12.75">
      <c r="A5" s="1">
        <v>5</v>
      </c>
      <c r="B5" s="16">
        <v>1</v>
      </c>
      <c r="C5" s="1">
        <f aca="true" t="shared" si="2" ref="C5:AH5">COUNTIF(C$38:C$79,"1")</f>
        <v>0</v>
      </c>
      <c r="D5" s="1">
        <f t="shared" si="2"/>
        <v>0</v>
      </c>
      <c r="E5" s="1">
        <f t="shared" si="2"/>
        <v>0</v>
      </c>
      <c r="F5" s="1">
        <f t="shared" si="2"/>
        <v>0</v>
      </c>
      <c r="G5" s="1">
        <f t="shared" si="2"/>
        <v>0</v>
      </c>
      <c r="H5" s="1">
        <f t="shared" si="2"/>
        <v>0</v>
      </c>
      <c r="I5" s="1">
        <f t="shared" si="2"/>
        <v>0</v>
      </c>
      <c r="J5" s="1">
        <f t="shared" si="2"/>
        <v>0</v>
      </c>
      <c r="K5" s="1">
        <f t="shared" si="2"/>
        <v>0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">
        <f t="shared" si="2"/>
        <v>0</v>
      </c>
      <c r="R5" s="1">
        <f t="shared" si="2"/>
        <v>0</v>
      </c>
      <c r="S5" s="1">
        <f t="shared" si="2"/>
        <v>0</v>
      </c>
      <c r="T5" s="1">
        <f t="shared" si="2"/>
        <v>0</v>
      </c>
      <c r="U5" s="1">
        <f t="shared" si="2"/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1">
        <f t="shared" si="2"/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1">
        <f t="shared" si="2"/>
        <v>0</v>
      </c>
      <c r="AF5" s="1">
        <f t="shared" si="2"/>
        <v>0</v>
      </c>
      <c r="AG5" s="1">
        <f t="shared" si="2"/>
        <v>0</v>
      </c>
      <c r="AH5" s="1">
        <f t="shared" si="2"/>
        <v>0</v>
      </c>
      <c r="AI5" s="1">
        <f aca="true" t="shared" si="3" ref="AI5:BN5">COUNTIF(AI$38:AI$79,"1")</f>
        <v>0</v>
      </c>
      <c r="AJ5" s="1">
        <f t="shared" si="3"/>
        <v>0</v>
      </c>
      <c r="AK5" s="1">
        <f t="shared" si="3"/>
        <v>0</v>
      </c>
      <c r="AL5" s="1">
        <f t="shared" si="3"/>
        <v>0</v>
      </c>
      <c r="AM5" s="1">
        <f t="shared" si="3"/>
        <v>0</v>
      </c>
      <c r="AN5" s="1">
        <f t="shared" si="3"/>
        <v>0</v>
      </c>
      <c r="AO5" s="1">
        <f t="shared" si="3"/>
        <v>0</v>
      </c>
      <c r="AP5" s="1">
        <f t="shared" si="3"/>
        <v>0</v>
      </c>
      <c r="AQ5" s="1">
        <f t="shared" si="3"/>
        <v>0</v>
      </c>
      <c r="AR5" s="1">
        <f t="shared" si="3"/>
        <v>0</v>
      </c>
      <c r="AS5" s="1">
        <f t="shared" si="3"/>
        <v>0</v>
      </c>
      <c r="AT5" s="1">
        <f t="shared" si="3"/>
        <v>0</v>
      </c>
      <c r="AU5" s="1">
        <f t="shared" si="3"/>
        <v>0</v>
      </c>
      <c r="AV5" s="1">
        <f t="shared" si="3"/>
        <v>0</v>
      </c>
      <c r="AW5" s="1">
        <f t="shared" si="3"/>
        <v>0</v>
      </c>
      <c r="AX5" s="1">
        <f t="shared" si="3"/>
        <v>0</v>
      </c>
      <c r="AY5" s="1">
        <f t="shared" si="3"/>
        <v>0</v>
      </c>
      <c r="AZ5" s="1">
        <f t="shared" si="3"/>
        <v>0</v>
      </c>
      <c r="BA5" s="1">
        <f t="shared" si="3"/>
        <v>0</v>
      </c>
      <c r="BB5" s="1">
        <f t="shared" si="3"/>
        <v>0</v>
      </c>
      <c r="BC5" s="1">
        <f t="shared" si="3"/>
        <v>0</v>
      </c>
      <c r="BD5" s="1">
        <f t="shared" si="3"/>
        <v>0</v>
      </c>
      <c r="BE5" s="1">
        <f t="shared" si="3"/>
        <v>0</v>
      </c>
      <c r="BF5" s="1">
        <f t="shared" si="3"/>
        <v>0</v>
      </c>
      <c r="BG5" s="1">
        <f t="shared" si="3"/>
        <v>0</v>
      </c>
      <c r="BH5" s="1">
        <f t="shared" si="3"/>
        <v>0</v>
      </c>
      <c r="BI5" s="1">
        <f t="shared" si="3"/>
        <v>0</v>
      </c>
      <c r="BJ5" s="1">
        <f t="shared" si="3"/>
        <v>0</v>
      </c>
      <c r="BK5" s="1">
        <f t="shared" si="3"/>
        <v>0</v>
      </c>
      <c r="BL5" s="1">
        <f t="shared" si="3"/>
        <v>0</v>
      </c>
      <c r="BM5" s="1">
        <f t="shared" si="3"/>
        <v>0</v>
      </c>
      <c r="BN5" s="1">
        <f t="shared" si="3"/>
        <v>0</v>
      </c>
      <c r="BO5" s="1">
        <f aca="true" t="shared" si="4" ref="BO5:BU5">COUNTIF(BO$38:BO$79,"1")</f>
        <v>0</v>
      </c>
      <c r="BP5" s="1">
        <f t="shared" si="4"/>
        <v>0</v>
      </c>
      <c r="BQ5" s="1">
        <f t="shared" si="4"/>
        <v>0</v>
      </c>
      <c r="BR5" s="1">
        <f t="shared" si="4"/>
        <v>0</v>
      </c>
      <c r="BS5" s="1">
        <f t="shared" si="4"/>
        <v>0</v>
      </c>
      <c r="BT5" s="1">
        <f t="shared" si="4"/>
        <v>0</v>
      </c>
      <c r="BU5" s="1">
        <f t="shared" si="4"/>
        <v>0</v>
      </c>
      <c r="BV5" s="1">
        <f aca="true" t="shared" si="5" ref="BV5:CI5">COUNTIF(BV$38:BV$79,"1")</f>
        <v>0</v>
      </c>
      <c r="BW5" s="1">
        <f t="shared" si="5"/>
        <v>0</v>
      </c>
      <c r="BX5" s="1">
        <f t="shared" si="5"/>
        <v>0</v>
      </c>
      <c r="BY5" s="1">
        <f t="shared" si="5"/>
        <v>0</v>
      </c>
      <c r="BZ5" s="1">
        <f t="shared" si="5"/>
        <v>0</v>
      </c>
      <c r="CA5" s="1">
        <f t="shared" si="5"/>
        <v>0</v>
      </c>
      <c r="CB5" s="1">
        <f t="shared" si="5"/>
        <v>0</v>
      </c>
      <c r="CC5" s="1">
        <f t="shared" si="5"/>
        <v>0</v>
      </c>
      <c r="CD5" s="1">
        <f t="shared" si="5"/>
        <v>0</v>
      </c>
      <c r="CE5" s="1">
        <f t="shared" si="5"/>
        <v>0</v>
      </c>
      <c r="CF5" s="1">
        <f t="shared" si="5"/>
        <v>0</v>
      </c>
      <c r="CG5" s="1">
        <f t="shared" si="5"/>
        <v>0</v>
      </c>
      <c r="CH5" s="1">
        <f t="shared" si="5"/>
        <v>0</v>
      </c>
      <c r="CI5" s="1">
        <f t="shared" si="5"/>
        <v>0</v>
      </c>
      <c r="CJ5" s="1"/>
      <c r="CK5" s="11">
        <v>1</v>
      </c>
      <c r="CL5" s="6">
        <f aca="true" t="shared" si="6" ref="CL5:CL64">COUNTIF(CJ$38:CJ$79,$CK5)</f>
        <v>0</v>
      </c>
      <c r="CM5" s="1"/>
      <c r="CN5" s="1"/>
      <c r="CO5" s="1"/>
      <c r="CP5" s="1"/>
      <c r="CQ5" s="1"/>
      <c r="CR5" s="1"/>
    </row>
    <row r="6" spans="1:96" ht="12.75">
      <c r="A6" s="1">
        <v>6</v>
      </c>
      <c r="B6" s="16">
        <v>2</v>
      </c>
      <c r="C6" s="1">
        <f>COUNTIF(C$38:C$79,"2")</f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>
        <f>COUNTIF(N$38:N$79,"2")</f>
        <v>0</v>
      </c>
      <c r="O6" s="1"/>
      <c r="P6" s="1"/>
      <c r="Q6" s="1">
        <f>COUNTIF(Q$38:Q$79,"2")</f>
        <v>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>
        <f>COUNTIF(AL$38:AL$79,"2")</f>
        <v>0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>
        <f aca="true" t="shared" si="7" ref="BG6:BV6">COUNTIF(BG$38:BG$79,"2")</f>
        <v>0</v>
      </c>
      <c r="BH6" s="1">
        <f t="shared" si="7"/>
        <v>0</v>
      </c>
      <c r="BI6" s="1">
        <f t="shared" si="7"/>
        <v>0</v>
      </c>
      <c r="BJ6" s="1">
        <f t="shared" si="7"/>
        <v>0</v>
      </c>
      <c r="BK6" s="1">
        <f t="shared" si="7"/>
        <v>0</v>
      </c>
      <c r="BL6" s="1">
        <f t="shared" si="7"/>
        <v>0</v>
      </c>
      <c r="BM6" s="1">
        <f t="shared" si="7"/>
        <v>0</v>
      </c>
      <c r="BN6" s="1">
        <f t="shared" si="7"/>
        <v>0</v>
      </c>
      <c r="BO6" s="1">
        <f t="shared" si="7"/>
        <v>0</v>
      </c>
      <c r="BP6" s="1">
        <f t="shared" si="7"/>
        <v>0</v>
      </c>
      <c r="BQ6" s="1">
        <f t="shared" si="7"/>
        <v>0</v>
      </c>
      <c r="BR6" s="1">
        <f t="shared" si="7"/>
        <v>0</v>
      </c>
      <c r="BS6" s="1">
        <f t="shared" si="7"/>
        <v>0</v>
      </c>
      <c r="BT6" s="1">
        <f t="shared" si="7"/>
        <v>0</v>
      </c>
      <c r="BU6" s="1">
        <f t="shared" si="7"/>
        <v>0</v>
      </c>
      <c r="BV6" s="1">
        <f t="shared" si="7"/>
        <v>0</v>
      </c>
      <c r="BW6" s="1"/>
      <c r="BX6" s="1">
        <f>COUNTIF(BX$38:BX$79,"2")</f>
        <v>0</v>
      </c>
      <c r="BY6" s="1">
        <f>COUNTIF(BY$38:BY$79,"2")</f>
        <v>0</v>
      </c>
      <c r="BZ6" s="1">
        <f>COUNTIF(BZ$38:BZ$79,"2")</f>
        <v>0</v>
      </c>
      <c r="CA6" s="1">
        <f aca="true" t="shared" si="8" ref="CA6:CI6">COUNTIF(CA$38:CA$79,"2")</f>
        <v>0</v>
      </c>
      <c r="CB6" s="1">
        <f t="shared" si="8"/>
        <v>0</v>
      </c>
      <c r="CC6" s="1">
        <f t="shared" si="8"/>
        <v>0</v>
      </c>
      <c r="CD6" s="1">
        <f t="shared" si="8"/>
        <v>0</v>
      </c>
      <c r="CE6" s="1">
        <f t="shared" si="8"/>
        <v>0</v>
      </c>
      <c r="CF6" s="1">
        <f t="shared" si="8"/>
        <v>0</v>
      </c>
      <c r="CG6" s="1">
        <f t="shared" si="8"/>
        <v>0</v>
      </c>
      <c r="CH6" s="1">
        <f t="shared" si="8"/>
        <v>0</v>
      </c>
      <c r="CI6" s="1">
        <f t="shared" si="8"/>
        <v>0</v>
      </c>
      <c r="CJ6" s="1"/>
      <c r="CK6" s="11">
        <v>2</v>
      </c>
      <c r="CL6" s="6">
        <f t="shared" si="6"/>
        <v>0</v>
      </c>
      <c r="CM6" s="1"/>
      <c r="CN6" s="1"/>
      <c r="CO6" s="1"/>
      <c r="CP6" s="1"/>
      <c r="CQ6" s="1"/>
      <c r="CR6" s="1"/>
    </row>
    <row r="7" spans="1:97" ht="12.75">
      <c r="A7" s="1">
        <v>7</v>
      </c>
      <c r="B7" s="16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>
        <f>COUNTIF(BH$38:BH$79,"3")</f>
        <v>0</v>
      </c>
      <c r="BI7" s="1"/>
      <c r="BJ7" s="1"/>
      <c r="BK7" s="1"/>
      <c r="BL7" s="1"/>
      <c r="BM7" s="1"/>
      <c r="BN7" s="1"/>
      <c r="BO7" s="1"/>
      <c r="BP7" s="1">
        <f>COUNTIF(BP$38:BP$79,"3")</f>
        <v>0</v>
      </c>
      <c r="BQ7" s="1">
        <f>COUNTIF(BQ$38:BQ$79,"3")</f>
        <v>0</v>
      </c>
      <c r="BR7" s="1">
        <f>COUNTIF(BR$38:BR$79,"3")</f>
        <v>0</v>
      </c>
      <c r="BS7" s="1">
        <f>COUNTIF(BS$38:BS$79,"3")</f>
        <v>0</v>
      </c>
      <c r="BT7" s="1">
        <f>COUNTIF(BT$38:BT$79,"3")</f>
        <v>0</v>
      </c>
      <c r="BU7" s="1"/>
      <c r="BV7" s="1">
        <f>COUNTIF(BV$38:BV$79,"3")</f>
        <v>0</v>
      </c>
      <c r="BW7" s="1"/>
      <c r="BX7" s="1">
        <f aca="true" t="shared" si="9" ref="BX7:CI7">COUNTIF(BX$38:BX$79,"3")</f>
        <v>0</v>
      </c>
      <c r="BY7" s="1"/>
      <c r="BZ7" s="1">
        <f>COUNTIF(BZ$38:BZ$79,"3")</f>
        <v>0</v>
      </c>
      <c r="CA7" s="1"/>
      <c r="CB7" s="1">
        <f>COUNTIF(CB$38:CB$79,"3")</f>
        <v>0</v>
      </c>
      <c r="CC7" s="1"/>
      <c r="CD7" s="1"/>
      <c r="CE7" s="1">
        <f t="shared" si="9"/>
        <v>0</v>
      </c>
      <c r="CF7" s="1">
        <f t="shared" si="9"/>
        <v>0</v>
      </c>
      <c r="CG7" s="1">
        <f t="shared" si="9"/>
        <v>0</v>
      </c>
      <c r="CH7" s="1">
        <f t="shared" si="9"/>
        <v>0</v>
      </c>
      <c r="CI7" s="1">
        <f t="shared" si="9"/>
        <v>0</v>
      </c>
      <c r="CJ7" s="1"/>
      <c r="CK7" s="11">
        <v>3</v>
      </c>
      <c r="CL7" s="6">
        <f t="shared" si="6"/>
        <v>0</v>
      </c>
      <c r="CM7" s="6"/>
      <c r="CN7" s="63"/>
      <c r="CO7" s="64"/>
      <c r="CP7" s="64"/>
      <c r="CQ7" s="64"/>
      <c r="CR7" s="64"/>
      <c r="CS7" s="65"/>
    </row>
    <row r="8" spans="1:97" ht="12.75">
      <c r="A8" s="1">
        <v>8</v>
      </c>
      <c r="B8" s="16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>
        <f>COUNTIF(BH$38:BH$79,"4")</f>
        <v>0</v>
      </c>
      <c r="BI8" s="1"/>
      <c r="BJ8" s="1"/>
      <c r="BK8" s="1"/>
      <c r="BL8" s="1"/>
      <c r="BM8" s="1"/>
      <c r="BN8" s="1"/>
      <c r="BO8" s="1"/>
      <c r="BP8" s="1">
        <f>COUNTIF(BP$38:BP$79,"4")</f>
        <v>0</v>
      </c>
      <c r="BQ8" s="1"/>
      <c r="BR8" s="1"/>
      <c r="BS8" s="1"/>
      <c r="BT8" s="1"/>
      <c r="BU8" s="1"/>
      <c r="BV8" s="1"/>
      <c r="BW8" s="1"/>
      <c r="BX8" s="1">
        <f>COUNTIF(BX$38:BX$79,"4")</f>
        <v>0</v>
      </c>
      <c r="BY8" s="1"/>
      <c r="BZ8" s="1"/>
      <c r="CA8" s="1"/>
      <c r="CB8" s="1"/>
      <c r="CC8" s="1"/>
      <c r="CD8" s="1"/>
      <c r="CE8" s="1">
        <f>COUNTIF(CE$38:CE$79,"4")</f>
        <v>0</v>
      </c>
      <c r="CF8" s="1">
        <f>COUNTIF(CF$38:CF$79,"4")</f>
        <v>0</v>
      </c>
      <c r="CG8" s="1">
        <f>COUNTIF(CG$38:CG$79,"4")</f>
        <v>0</v>
      </c>
      <c r="CH8" s="1">
        <f>COUNTIF(CH$38:CH$79,"4")</f>
        <v>0</v>
      </c>
      <c r="CI8" s="1">
        <f>COUNTIF(CI$38:CI$79,"4")</f>
        <v>0</v>
      </c>
      <c r="CJ8" s="1"/>
      <c r="CK8" s="11">
        <v>4</v>
      </c>
      <c r="CL8" s="6">
        <f t="shared" si="6"/>
        <v>0</v>
      </c>
      <c r="CM8" s="6"/>
      <c r="CN8" s="64"/>
      <c r="CO8" s="64"/>
      <c r="CP8" s="64"/>
      <c r="CQ8" s="64"/>
      <c r="CR8" s="64"/>
      <c r="CS8" s="66"/>
    </row>
    <row r="9" spans="1:97" ht="12.75">
      <c r="A9" s="1">
        <v>9</v>
      </c>
      <c r="B9" s="16">
        <v>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>
        <f>COUNTIF(CE$38:CE$79,"5")</f>
        <v>0</v>
      </c>
      <c r="CF9" s="1">
        <f>COUNTIF(CF$38:CF$79,"5")</f>
        <v>0</v>
      </c>
      <c r="CG9" s="1">
        <f>COUNTIF(CG$38:CG$79,"5")</f>
        <v>0</v>
      </c>
      <c r="CH9" s="1">
        <f>COUNTIF(CH$38:CH$79,"5")</f>
        <v>0</v>
      </c>
      <c r="CI9" s="1">
        <f>COUNTIF(CI$38:CI$79,"5")</f>
        <v>0</v>
      </c>
      <c r="CJ9" s="1"/>
      <c r="CK9" s="11">
        <v>5</v>
      </c>
      <c r="CL9" s="6">
        <f t="shared" si="6"/>
        <v>0</v>
      </c>
      <c r="CM9" s="6"/>
      <c r="CN9" s="42"/>
      <c r="CO9" s="42"/>
      <c r="CP9" s="42"/>
      <c r="CQ9" s="42"/>
      <c r="CR9" s="42"/>
      <c r="CS9" s="42"/>
    </row>
    <row r="10" spans="1:97" ht="12.75">
      <c r="A10" s="1">
        <v>10</v>
      </c>
      <c r="B10" s="16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>
        <f>COUNTIF(CE$38:CE$79,"6")</f>
        <v>0</v>
      </c>
      <c r="CF10" s="1">
        <f>COUNTIF(CF$38:CF$79,"6")</f>
        <v>0</v>
      </c>
      <c r="CG10" s="1">
        <f>COUNTIF(CG$38:CG$79,"6")</f>
        <v>0</v>
      </c>
      <c r="CH10" s="1">
        <f>COUNTIF(CH$38:CH$79,"6")</f>
        <v>0</v>
      </c>
      <c r="CI10" s="1">
        <f>COUNTIF(CI$38:CI$79,"6")</f>
        <v>0</v>
      </c>
      <c r="CJ10" s="1"/>
      <c r="CK10" s="11">
        <v>6</v>
      </c>
      <c r="CL10" s="6">
        <f t="shared" si="6"/>
        <v>0</v>
      </c>
      <c r="CM10" s="6"/>
      <c r="CN10" s="43"/>
      <c r="CO10" s="43"/>
      <c r="CP10" s="43"/>
      <c r="CQ10" s="43"/>
      <c r="CR10" s="43"/>
      <c r="CS10" s="43"/>
    </row>
    <row r="11" spans="1:96" ht="12.75">
      <c r="A11" s="1">
        <v>11</v>
      </c>
      <c r="B11" s="16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>
        <f>COUNTIF(CE$38:CE$79,"7")</f>
        <v>0</v>
      </c>
      <c r="CF11" s="1">
        <f>COUNTIF(CF$38:CF$79,"7")</f>
        <v>0</v>
      </c>
      <c r="CG11" s="1">
        <f>COUNTIF(CG$38:CG$79,"7")</f>
        <v>0</v>
      </c>
      <c r="CH11" s="1">
        <f>COUNTIF(CH$38:CH$79,"7")</f>
        <v>0</v>
      </c>
      <c r="CI11" s="1">
        <f>COUNTIF(CI$38:CI$79,"7")</f>
        <v>0</v>
      </c>
      <c r="CJ11" s="1"/>
      <c r="CK11" s="11">
        <v>7</v>
      </c>
      <c r="CL11" s="6">
        <f t="shared" si="6"/>
        <v>0</v>
      </c>
      <c r="CM11" s="1"/>
      <c r="CN11" s="1"/>
      <c r="CO11" s="1"/>
      <c r="CP11" s="1"/>
      <c r="CQ11" s="1"/>
      <c r="CR11" s="1"/>
    </row>
    <row r="12" spans="1:96" ht="12.75">
      <c r="A12" s="1">
        <v>12</v>
      </c>
      <c r="B12" s="16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>
        <f>COUNTIF(CE$38:CE$79,"8")</f>
        <v>0</v>
      </c>
      <c r="CF12" s="1">
        <f>COUNTIF(CF$38:CF$79,"8")</f>
        <v>0</v>
      </c>
      <c r="CG12" s="1">
        <f>COUNTIF(CG$38:CG$79,"8")</f>
        <v>0</v>
      </c>
      <c r="CH12" s="1">
        <f>COUNTIF(CH$38:CH$79,"8")</f>
        <v>0</v>
      </c>
      <c r="CI12" s="1">
        <f>COUNTIF(CI$38:CI$79,"8")</f>
        <v>0</v>
      </c>
      <c r="CJ12" s="1"/>
      <c r="CK12" s="11">
        <v>8</v>
      </c>
      <c r="CL12" s="6">
        <f t="shared" si="6"/>
        <v>0</v>
      </c>
      <c r="CM12" s="1"/>
      <c r="CN12" s="1"/>
      <c r="CO12" s="1"/>
      <c r="CP12" s="1"/>
      <c r="CQ12" s="1"/>
      <c r="CR12" s="1"/>
    </row>
    <row r="13" spans="1:96" ht="12.75">
      <c r="A13" s="1">
        <v>13</v>
      </c>
      <c r="B13" s="16">
        <v>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>
        <f>COUNTIF(CE$38:CE$79,"9")</f>
        <v>0</v>
      </c>
      <c r="CF13" s="1">
        <f>COUNTIF(CF$38:CF$79,"9")</f>
        <v>0</v>
      </c>
      <c r="CG13" s="1">
        <f>COUNTIF(CG$38:CG$79,"9")</f>
        <v>0</v>
      </c>
      <c r="CH13" s="1">
        <f>COUNTIF(CH$38:CH$79,"9")</f>
        <v>0</v>
      </c>
      <c r="CI13" s="1">
        <f>COUNTIF(CI$38:CI$79,"9")</f>
        <v>0</v>
      </c>
      <c r="CJ13" s="1"/>
      <c r="CK13" s="11">
        <v>9</v>
      </c>
      <c r="CL13" s="6">
        <f t="shared" si="6"/>
        <v>0</v>
      </c>
      <c r="CM13" s="1"/>
      <c r="CN13" s="1"/>
      <c r="CO13" s="1"/>
      <c r="CP13" s="1"/>
      <c r="CQ13" s="1"/>
      <c r="CR13" s="1"/>
    </row>
    <row r="14" spans="1:97" ht="12.75">
      <c r="A14" s="1">
        <v>14</v>
      </c>
      <c r="B14" s="16">
        <v>10</v>
      </c>
      <c r="C14" s="1"/>
      <c r="D14" s="1"/>
      <c r="E14" s="1"/>
      <c r="F14" s="1"/>
      <c r="G14" s="1"/>
      <c r="H14" s="1"/>
      <c r="I14" s="1"/>
      <c r="J14" s="6"/>
      <c r="K14" s="6"/>
      <c r="L14" s="6"/>
      <c r="M14" s="6"/>
      <c r="N14" s="6"/>
      <c r="O14" s="6"/>
      <c r="P14" s="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>
        <f>COUNTIF(CE$38:CE$79,"10")</f>
        <v>0</v>
      </c>
      <c r="CF14" s="1">
        <f>COUNTIF(CF$38:CF$79,"10")</f>
        <v>0</v>
      </c>
      <c r="CG14" s="1">
        <f>COUNTIF(CG$38:CG$79,"10")</f>
        <v>0</v>
      </c>
      <c r="CH14" s="1">
        <f>COUNTIF(CH$38:CH$79,"10")</f>
        <v>0</v>
      </c>
      <c r="CI14" s="1">
        <f>COUNTIF(CI$38:CI$79,"10")</f>
        <v>0</v>
      </c>
      <c r="CJ14" s="6"/>
      <c r="CK14" s="11">
        <v>10</v>
      </c>
      <c r="CL14" s="6">
        <f t="shared" si="6"/>
        <v>0</v>
      </c>
      <c r="CM14" s="1"/>
      <c r="CN14" s="43"/>
      <c r="CO14" s="43"/>
      <c r="CP14" s="43"/>
      <c r="CQ14" s="43"/>
      <c r="CR14" s="34"/>
      <c r="CS14" s="34"/>
    </row>
    <row r="15" spans="1:97" ht="12.75">
      <c r="A15" s="1">
        <v>15</v>
      </c>
      <c r="B15" s="16">
        <v>11</v>
      </c>
      <c r="C15" s="1"/>
      <c r="D15" s="1"/>
      <c r="E15" s="1"/>
      <c r="F15" s="1"/>
      <c r="G15" s="1"/>
      <c r="H15" s="1"/>
      <c r="I15" s="1"/>
      <c r="J15" s="6"/>
      <c r="K15" s="6"/>
      <c r="L15" s="6"/>
      <c r="M15" s="6"/>
      <c r="N15" s="6"/>
      <c r="O15" s="6"/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>
        <f>COUNTIF(CE$38:CE$79,"11")</f>
        <v>0</v>
      </c>
      <c r="CF15" s="1">
        <f>COUNTIF(CF$38:CF$79,"11")</f>
        <v>0</v>
      </c>
      <c r="CG15" s="1">
        <f>COUNTIF(CG$38:CG$79,"11")</f>
        <v>0</v>
      </c>
      <c r="CH15" s="1">
        <f>COUNTIF(CH$38:CH$79,"11")</f>
        <v>0</v>
      </c>
      <c r="CI15" s="1">
        <f>COUNTIF(CI$38:CI$79,"11")</f>
        <v>0</v>
      </c>
      <c r="CJ15" s="6"/>
      <c r="CK15" s="11">
        <v>11</v>
      </c>
      <c r="CL15" s="6">
        <f t="shared" si="6"/>
        <v>0</v>
      </c>
      <c r="CM15" s="1"/>
      <c r="CN15" s="34"/>
      <c r="CO15" s="34"/>
      <c r="CP15" s="34"/>
      <c r="CQ15" s="34"/>
      <c r="CR15" s="34"/>
      <c r="CS15" s="34"/>
    </row>
    <row r="16" spans="1:97" ht="12.75">
      <c r="A16" s="1">
        <v>16</v>
      </c>
      <c r="B16" s="16">
        <v>12</v>
      </c>
      <c r="C16" s="1"/>
      <c r="D16" s="1"/>
      <c r="E16" s="1"/>
      <c r="F16" s="1"/>
      <c r="G16" s="1"/>
      <c r="H16" s="1"/>
      <c r="I16" s="1"/>
      <c r="J16" s="6"/>
      <c r="K16" s="6"/>
      <c r="L16" s="6"/>
      <c r="M16" s="6"/>
      <c r="N16" s="6"/>
      <c r="O16" s="6"/>
      <c r="P16" s="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>
        <f>COUNTIF(CE$38:CE$79,"12")</f>
        <v>0</v>
      </c>
      <c r="CF16" s="1">
        <f>COUNTIF(CF$38:CF$79,"12")</f>
        <v>0</v>
      </c>
      <c r="CG16" s="1">
        <f>COUNTIF(CG$38:CG$79,"12")</f>
        <v>0</v>
      </c>
      <c r="CH16" s="1">
        <f>COUNTIF(CH$38:CH$79,"12")</f>
        <v>0</v>
      </c>
      <c r="CI16" s="1">
        <f>COUNTIF(CI$38:CI$79,"12")</f>
        <v>0</v>
      </c>
      <c r="CJ16" s="6"/>
      <c r="CK16" s="11">
        <v>12</v>
      </c>
      <c r="CL16" s="6">
        <f t="shared" si="6"/>
        <v>0</v>
      </c>
      <c r="CM16" s="1"/>
      <c r="CN16" s="21" t="s">
        <v>229</v>
      </c>
      <c r="CO16" s="21"/>
      <c r="CP16" s="21"/>
      <c r="CQ16" s="21"/>
      <c r="CR16" s="21"/>
      <c r="CS16" s="21"/>
    </row>
    <row r="17" spans="1:97" ht="12.75">
      <c r="A17" s="1">
        <v>17</v>
      </c>
      <c r="B17" s="16"/>
      <c r="C17" s="1"/>
      <c r="D17" s="1"/>
      <c r="E17" s="1"/>
      <c r="F17" s="1"/>
      <c r="G17" s="1"/>
      <c r="H17" s="1"/>
      <c r="I17" s="1"/>
      <c r="J17" s="6"/>
      <c r="K17" s="6"/>
      <c r="L17" s="6"/>
      <c r="M17" s="6"/>
      <c r="N17" s="6"/>
      <c r="O17" s="6"/>
      <c r="P17" s="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6"/>
      <c r="CK17" s="11">
        <v>13</v>
      </c>
      <c r="CL17" s="6">
        <f t="shared" si="6"/>
        <v>0</v>
      </c>
      <c r="CM17" s="16" t="s">
        <v>51</v>
      </c>
      <c r="CN17" s="56">
        <v>1</v>
      </c>
      <c r="CO17" s="56">
        <v>2</v>
      </c>
      <c r="CP17" s="56">
        <v>3</v>
      </c>
      <c r="CQ17" s="56">
        <v>4</v>
      </c>
      <c r="CR17" s="56">
        <v>5</v>
      </c>
      <c r="CS17" s="41" t="s">
        <v>149</v>
      </c>
    </row>
    <row r="18" spans="1:97" ht="12.75">
      <c r="A18" s="1">
        <v>18</v>
      </c>
      <c r="B18" s="16" t="s">
        <v>50</v>
      </c>
      <c r="C18" s="7">
        <f>C4/$B$3</f>
        <v>0</v>
      </c>
      <c r="D18" s="7">
        <f aca="true" t="shared" si="10" ref="D18:BU20">D4/$B$3</f>
        <v>0</v>
      </c>
      <c r="E18" s="7">
        <f t="shared" si="10"/>
        <v>0</v>
      </c>
      <c r="F18" s="7">
        <f t="shared" si="10"/>
        <v>0</v>
      </c>
      <c r="G18" s="7">
        <f t="shared" si="10"/>
        <v>0</v>
      </c>
      <c r="H18" s="7">
        <f t="shared" si="10"/>
        <v>0</v>
      </c>
      <c r="I18" s="7">
        <f t="shared" si="10"/>
        <v>0</v>
      </c>
      <c r="J18" s="7">
        <f t="shared" si="10"/>
        <v>0</v>
      </c>
      <c r="K18" s="7">
        <f t="shared" si="10"/>
        <v>0</v>
      </c>
      <c r="L18" s="7">
        <f t="shared" si="10"/>
        <v>0</v>
      </c>
      <c r="M18" s="7">
        <f t="shared" si="10"/>
        <v>0</v>
      </c>
      <c r="N18" s="7">
        <f t="shared" si="10"/>
        <v>0</v>
      </c>
      <c r="O18" s="7">
        <f t="shared" si="10"/>
        <v>0</v>
      </c>
      <c r="P18" s="7">
        <f t="shared" si="10"/>
        <v>0</v>
      </c>
      <c r="Q18" s="7">
        <f t="shared" si="10"/>
        <v>0</v>
      </c>
      <c r="R18" s="7">
        <f t="shared" si="10"/>
        <v>0</v>
      </c>
      <c r="S18" s="7">
        <f t="shared" si="10"/>
        <v>0</v>
      </c>
      <c r="T18" s="7">
        <f t="shared" si="10"/>
        <v>0</v>
      </c>
      <c r="U18" s="7">
        <f t="shared" si="10"/>
        <v>0</v>
      </c>
      <c r="V18" s="7">
        <f t="shared" si="10"/>
        <v>0</v>
      </c>
      <c r="W18" s="7">
        <f t="shared" si="10"/>
        <v>0</v>
      </c>
      <c r="X18" s="7">
        <f t="shared" si="10"/>
        <v>0</v>
      </c>
      <c r="Y18" s="7">
        <f t="shared" si="10"/>
        <v>0</v>
      </c>
      <c r="Z18" s="7">
        <f t="shared" si="10"/>
        <v>0</v>
      </c>
      <c r="AA18" s="7">
        <f t="shared" si="10"/>
        <v>0</v>
      </c>
      <c r="AB18" s="7">
        <f t="shared" si="10"/>
        <v>0</v>
      </c>
      <c r="AC18" s="7">
        <f t="shared" si="10"/>
        <v>0</v>
      </c>
      <c r="AD18" s="7">
        <f t="shared" si="10"/>
        <v>0</v>
      </c>
      <c r="AE18" s="7">
        <f t="shared" si="10"/>
        <v>0</v>
      </c>
      <c r="AF18" s="7">
        <f t="shared" si="10"/>
        <v>0</v>
      </c>
      <c r="AG18" s="7">
        <f t="shared" si="10"/>
        <v>0</v>
      </c>
      <c r="AH18" s="7">
        <f t="shared" si="10"/>
        <v>0</v>
      </c>
      <c r="AI18" s="7">
        <f t="shared" si="10"/>
        <v>0</v>
      </c>
      <c r="AJ18" s="7">
        <f t="shared" si="10"/>
        <v>0</v>
      </c>
      <c r="AK18" s="7">
        <f t="shared" si="10"/>
        <v>0</v>
      </c>
      <c r="AL18" s="7">
        <f t="shared" si="10"/>
        <v>0</v>
      </c>
      <c r="AM18" s="7">
        <f t="shared" si="10"/>
        <v>0</v>
      </c>
      <c r="AN18" s="7">
        <f t="shared" si="10"/>
        <v>0</v>
      </c>
      <c r="AO18" s="7">
        <f t="shared" si="10"/>
        <v>0</v>
      </c>
      <c r="AP18" s="7">
        <f t="shared" si="10"/>
        <v>0</v>
      </c>
      <c r="AQ18" s="7">
        <f t="shared" si="10"/>
        <v>0</v>
      </c>
      <c r="AR18" s="7">
        <f t="shared" si="10"/>
        <v>0</v>
      </c>
      <c r="AS18" s="7">
        <f t="shared" si="10"/>
        <v>0</v>
      </c>
      <c r="AT18" s="7">
        <f t="shared" si="10"/>
        <v>0</v>
      </c>
      <c r="AU18" s="7">
        <f t="shared" si="10"/>
        <v>0</v>
      </c>
      <c r="AV18" s="7">
        <f t="shared" si="10"/>
        <v>0</v>
      </c>
      <c r="AW18" s="7">
        <f t="shared" si="10"/>
        <v>0</v>
      </c>
      <c r="AX18" s="7">
        <f t="shared" si="10"/>
        <v>0</v>
      </c>
      <c r="AY18" s="7">
        <f t="shared" si="10"/>
        <v>0</v>
      </c>
      <c r="AZ18" s="7">
        <f t="shared" si="10"/>
        <v>0</v>
      </c>
      <c r="BA18" s="7">
        <f t="shared" si="10"/>
        <v>0</v>
      </c>
      <c r="BB18" s="7">
        <f t="shared" si="10"/>
        <v>0</v>
      </c>
      <c r="BC18" s="7">
        <f t="shared" si="10"/>
        <v>0</v>
      </c>
      <c r="BD18" s="7">
        <f t="shared" si="10"/>
        <v>0</v>
      </c>
      <c r="BE18" s="7">
        <f t="shared" si="10"/>
        <v>0</v>
      </c>
      <c r="BF18" s="7">
        <f t="shared" si="10"/>
        <v>0</v>
      </c>
      <c r="BG18" s="7">
        <f t="shared" si="10"/>
        <v>1</v>
      </c>
      <c r="BH18" s="7">
        <f t="shared" si="10"/>
        <v>1</v>
      </c>
      <c r="BI18" s="7">
        <f t="shared" si="10"/>
        <v>1</v>
      </c>
      <c r="BJ18" s="7">
        <f t="shared" si="10"/>
        <v>1</v>
      </c>
      <c r="BK18" s="7">
        <f t="shared" si="10"/>
        <v>1</v>
      </c>
      <c r="BL18" s="7">
        <f t="shared" si="10"/>
        <v>1</v>
      </c>
      <c r="BM18" s="7">
        <f t="shared" si="10"/>
        <v>1</v>
      </c>
      <c r="BN18" s="7">
        <f t="shared" si="10"/>
        <v>1</v>
      </c>
      <c r="BO18" s="7">
        <f t="shared" si="10"/>
        <v>1</v>
      </c>
      <c r="BP18" s="7">
        <f t="shared" si="10"/>
        <v>1</v>
      </c>
      <c r="BQ18" s="7">
        <f t="shared" si="10"/>
        <v>1</v>
      </c>
      <c r="BR18" s="7">
        <f t="shared" si="10"/>
        <v>1</v>
      </c>
      <c r="BS18" s="7">
        <f t="shared" si="10"/>
        <v>1</v>
      </c>
      <c r="BT18" s="7">
        <f t="shared" si="10"/>
        <v>1</v>
      </c>
      <c r="BU18" s="7">
        <f t="shared" si="10"/>
        <v>1</v>
      </c>
      <c r="BV18" s="7">
        <f aca="true" t="shared" si="11" ref="BV18:CI18">BV4/$B$3</f>
        <v>1</v>
      </c>
      <c r="BW18" s="7">
        <f t="shared" si="11"/>
        <v>1</v>
      </c>
      <c r="BX18" s="7">
        <f t="shared" si="11"/>
        <v>1</v>
      </c>
      <c r="BY18" s="7">
        <f t="shared" si="11"/>
        <v>1</v>
      </c>
      <c r="BZ18" s="7">
        <f t="shared" si="11"/>
        <v>1</v>
      </c>
      <c r="CA18" s="7">
        <f t="shared" si="11"/>
        <v>1</v>
      </c>
      <c r="CB18" s="7">
        <f t="shared" si="11"/>
        <v>1</v>
      </c>
      <c r="CC18" s="7">
        <f t="shared" si="11"/>
        <v>1</v>
      </c>
      <c r="CD18" s="7">
        <f t="shared" si="11"/>
        <v>1</v>
      </c>
      <c r="CE18" s="7">
        <f t="shared" si="11"/>
        <v>1</v>
      </c>
      <c r="CF18" s="7">
        <f t="shared" si="11"/>
        <v>1</v>
      </c>
      <c r="CG18" s="7">
        <f t="shared" si="11"/>
        <v>1</v>
      </c>
      <c r="CH18" s="7">
        <f t="shared" si="11"/>
        <v>1</v>
      </c>
      <c r="CI18" s="7">
        <f t="shared" si="11"/>
        <v>1</v>
      </c>
      <c r="CJ18" s="6"/>
      <c r="CK18" s="11">
        <v>14</v>
      </c>
      <c r="CL18" s="6">
        <f t="shared" si="6"/>
        <v>0</v>
      </c>
      <c r="CM18" s="16" t="s">
        <v>150</v>
      </c>
      <c r="CN18" s="62">
        <f aca="true" t="shared" si="12" ref="CN18:CS18">SUM(CE38:CE79)/$B$3</f>
        <v>0</v>
      </c>
      <c r="CO18" s="62">
        <f t="shared" si="12"/>
        <v>0</v>
      </c>
      <c r="CP18" s="62">
        <f t="shared" si="12"/>
        <v>0</v>
      </c>
      <c r="CQ18" s="62">
        <f t="shared" si="12"/>
        <v>0</v>
      </c>
      <c r="CR18" s="62">
        <f t="shared" si="12"/>
        <v>0</v>
      </c>
      <c r="CS18" s="61">
        <f t="shared" si="12"/>
        <v>0</v>
      </c>
    </row>
    <row r="19" spans="1:97" ht="12.75">
      <c r="A19" s="1">
        <v>19</v>
      </c>
      <c r="B19" s="16" t="s">
        <v>47</v>
      </c>
      <c r="C19" s="7">
        <f>C5/$B$3</f>
        <v>0</v>
      </c>
      <c r="D19" s="7">
        <f t="shared" si="10"/>
        <v>0</v>
      </c>
      <c r="E19" s="7">
        <f t="shared" si="10"/>
        <v>0</v>
      </c>
      <c r="F19" s="7">
        <f t="shared" si="10"/>
        <v>0</v>
      </c>
      <c r="G19" s="7">
        <f t="shared" si="10"/>
        <v>0</v>
      </c>
      <c r="H19" s="7">
        <f t="shared" si="10"/>
        <v>0</v>
      </c>
      <c r="I19" s="7">
        <f t="shared" si="10"/>
        <v>0</v>
      </c>
      <c r="J19" s="7">
        <f t="shared" si="10"/>
        <v>0</v>
      </c>
      <c r="K19" s="7">
        <f t="shared" si="10"/>
        <v>0</v>
      </c>
      <c r="L19" s="7">
        <f t="shared" si="10"/>
        <v>0</v>
      </c>
      <c r="M19" s="7">
        <f t="shared" si="10"/>
        <v>0</v>
      </c>
      <c r="N19" s="7">
        <f t="shared" si="10"/>
        <v>0</v>
      </c>
      <c r="O19" s="7">
        <f t="shared" si="10"/>
        <v>0</v>
      </c>
      <c r="P19" s="7">
        <f t="shared" si="10"/>
        <v>0</v>
      </c>
      <c r="Q19" s="7">
        <f t="shared" si="10"/>
        <v>0</v>
      </c>
      <c r="R19" s="7">
        <f t="shared" si="10"/>
        <v>0</v>
      </c>
      <c r="S19" s="7">
        <f t="shared" si="10"/>
        <v>0</v>
      </c>
      <c r="T19" s="7">
        <f t="shared" si="10"/>
        <v>0</v>
      </c>
      <c r="U19" s="7">
        <f t="shared" si="10"/>
        <v>0</v>
      </c>
      <c r="V19" s="7">
        <f t="shared" si="10"/>
        <v>0</v>
      </c>
      <c r="W19" s="7">
        <f t="shared" si="10"/>
        <v>0</v>
      </c>
      <c r="X19" s="7">
        <f t="shared" si="10"/>
        <v>0</v>
      </c>
      <c r="Y19" s="7">
        <f t="shared" si="10"/>
        <v>0</v>
      </c>
      <c r="Z19" s="7">
        <f t="shared" si="10"/>
        <v>0</v>
      </c>
      <c r="AA19" s="7">
        <f t="shared" si="10"/>
        <v>0</v>
      </c>
      <c r="AB19" s="7">
        <f t="shared" si="10"/>
        <v>0</v>
      </c>
      <c r="AC19" s="7">
        <f t="shared" si="10"/>
        <v>0</v>
      </c>
      <c r="AD19" s="7">
        <f t="shared" si="10"/>
        <v>0</v>
      </c>
      <c r="AE19" s="7">
        <f t="shared" si="10"/>
        <v>0</v>
      </c>
      <c r="AF19" s="7">
        <f t="shared" si="10"/>
        <v>0</v>
      </c>
      <c r="AG19" s="7">
        <f t="shared" si="10"/>
        <v>0</v>
      </c>
      <c r="AH19" s="7">
        <f t="shared" si="10"/>
        <v>0</v>
      </c>
      <c r="AI19" s="7">
        <f t="shared" si="10"/>
        <v>0</v>
      </c>
      <c r="AJ19" s="7">
        <f t="shared" si="10"/>
        <v>0</v>
      </c>
      <c r="AK19" s="7">
        <f t="shared" si="10"/>
        <v>0</v>
      </c>
      <c r="AL19" s="7">
        <f t="shared" si="10"/>
        <v>0</v>
      </c>
      <c r="AM19" s="7">
        <f t="shared" si="10"/>
        <v>0</v>
      </c>
      <c r="AN19" s="7">
        <f t="shared" si="10"/>
        <v>0</v>
      </c>
      <c r="AO19" s="7">
        <f t="shared" si="10"/>
        <v>0</v>
      </c>
      <c r="AP19" s="7">
        <f t="shared" si="10"/>
        <v>0</v>
      </c>
      <c r="AQ19" s="7">
        <f t="shared" si="10"/>
        <v>0</v>
      </c>
      <c r="AR19" s="7">
        <f t="shared" si="10"/>
        <v>0</v>
      </c>
      <c r="AS19" s="7">
        <f t="shared" si="10"/>
        <v>0</v>
      </c>
      <c r="AT19" s="7">
        <f t="shared" si="10"/>
        <v>0</v>
      </c>
      <c r="AU19" s="7">
        <f t="shared" si="10"/>
        <v>0</v>
      </c>
      <c r="AV19" s="7">
        <f t="shared" si="10"/>
        <v>0</v>
      </c>
      <c r="AW19" s="7">
        <f t="shared" si="10"/>
        <v>0</v>
      </c>
      <c r="AX19" s="7">
        <f t="shared" si="10"/>
        <v>0</v>
      </c>
      <c r="AY19" s="7">
        <f t="shared" si="10"/>
        <v>0</v>
      </c>
      <c r="AZ19" s="7">
        <f t="shared" si="10"/>
        <v>0</v>
      </c>
      <c r="BA19" s="7">
        <f t="shared" si="10"/>
        <v>0</v>
      </c>
      <c r="BB19" s="7">
        <f t="shared" si="10"/>
        <v>0</v>
      </c>
      <c r="BC19" s="7">
        <f t="shared" si="10"/>
        <v>0</v>
      </c>
      <c r="BD19" s="7">
        <f t="shared" si="10"/>
        <v>0</v>
      </c>
      <c r="BE19" s="7">
        <f t="shared" si="10"/>
        <v>0</v>
      </c>
      <c r="BF19" s="7">
        <f t="shared" si="10"/>
        <v>0</v>
      </c>
      <c r="BG19" s="7">
        <f aca="true" t="shared" si="13" ref="BG19:CI19">BG5/$B$3</f>
        <v>0</v>
      </c>
      <c r="BH19" s="7">
        <f t="shared" si="13"/>
        <v>0</v>
      </c>
      <c r="BI19" s="7">
        <f t="shared" si="13"/>
        <v>0</v>
      </c>
      <c r="BJ19" s="7">
        <f t="shared" si="13"/>
        <v>0</v>
      </c>
      <c r="BK19" s="7">
        <f t="shared" si="13"/>
        <v>0</v>
      </c>
      <c r="BL19" s="7">
        <f t="shared" si="13"/>
        <v>0</v>
      </c>
      <c r="BM19" s="7">
        <f t="shared" si="13"/>
        <v>0</v>
      </c>
      <c r="BN19" s="7">
        <f t="shared" si="13"/>
        <v>0</v>
      </c>
      <c r="BO19" s="7">
        <f t="shared" si="13"/>
        <v>0</v>
      </c>
      <c r="BP19" s="7">
        <f t="shared" si="13"/>
        <v>0</v>
      </c>
      <c r="BQ19" s="7">
        <f t="shared" si="13"/>
        <v>0</v>
      </c>
      <c r="BR19" s="7">
        <f t="shared" si="13"/>
        <v>0</v>
      </c>
      <c r="BS19" s="7">
        <f t="shared" si="13"/>
        <v>0</v>
      </c>
      <c r="BT19" s="7">
        <f t="shared" si="13"/>
        <v>0</v>
      </c>
      <c r="BU19" s="7">
        <f t="shared" si="13"/>
        <v>0</v>
      </c>
      <c r="BV19" s="7">
        <f t="shared" si="13"/>
        <v>0</v>
      </c>
      <c r="BW19" s="7">
        <f t="shared" si="13"/>
        <v>0</v>
      </c>
      <c r="BX19" s="7">
        <f t="shared" si="13"/>
        <v>0</v>
      </c>
      <c r="BY19" s="7">
        <f t="shared" si="13"/>
        <v>0</v>
      </c>
      <c r="BZ19" s="7">
        <f t="shared" si="13"/>
        <v>0</v>
      </c>
      <c r="CA19" s="7">
        <f t="shared" si="13"/>
        <v>0</v>
      </c>
      <c r="CB19" s="7">
        <f t="shared" si="13"/>
        <v>0</v>
      </c>
      <c r="CC19" s="7">
        <f t="shared" si="13"/>
        <v>0</v>
      </c>
      <c r="CD19" s="7">
        <f t="shared" si="13"/>
        <v>0</v>
      </c>
      <c r="CE19" s="7">
        <f t="shared" si="13"/>
        <v>0</v>
      </c>
      <c r="CF19" s="7">
        <f t="shared" si="13"/>
        <v>0</v>
      </c>
      <c r="CG19" s="7">
        <f t="shared" si="13"/>
        <v>0</v>
      </c>
      <c r="CH19" s="7">
        <f t="shared" si="13"/>
        <v>0</v>
      </c>
      <c r="CI19" s="7">
        <f t="shared" si="13"/>
        <v>0</v>
      </c>
      <c r="CJ19" s="7"/>
      <c r="CK19" s="11">
        <v>15</v>
      </c>
      <c r="CL19" s="6">
        <f t="shared" si="6"/>
        <v>0</v>
      </c>
      <c r="CM19" s="16" t="s">
        <v>151</v>
      </c>
      <c r="CN19" s="22">
        <f aca="true" t="shared" si="14" ref="CN19:CS19">SUM(CE38:CE79)/(60*$B$3)</f>
        <v>0</v>
      </c>
      <c r="CO19" s="22">
        <f t="shared" si="14"/>
        <v>0</v>
      </c>
      <c r="CP19" s="22">
        <f t="shared" si="14"/>
        <v>0</v>
      </c>
      <c r="CQ19" s="22">
        <f t="shared" si="14"/>
        <v>0</v>
      </c>
      <c r="CR19" s="22">
        <f t="shared" si="14"/>
        <v>0</v>
      </c>
      <c r="CS19" s="23">
        <f t="shared" si="14"/>
        <v>0</v>
      </c>
    </row>
    <row r="20" spans="1:96" ht="12.75">
      <c r="A20" s="1">
        <v>20</v>
      </c>
      <c r="B20" s="16" t="s">
        <v>48</v>
      </c>
      <c r="C20" s="7">
        <f>C6/$B$3</f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f t="shared" si="10"/>
        <v>0</v>
      </c>
      <c r="O20" s="7"/>
      <c r="P20" s="7"/>
      <c r="Q20" s="7">
        <f t="shared" si="10"/>
        <v>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>
        <f t="shared" si="10"/>
        <v>0</v>
      </c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>
        <f aca="true" t="shared" si="15" ref="BG20:CI21">BG6/$B$3</f>
        <v>0</v>
      </c>
      <c r="BH20" s="7">
        <f t="shared" si="15"/>
        <v>0</v>
      </c>
      <c r="BI20" s="7">
        <f t="shared" si="15"/>
        <v>0</v>
      </c>
      <c r="BJ20" s="7">
        <f t="shared" si="15"/>
        <v>0</v>
      </c>
      <c r="BK20" s="7">
        <f t="shared" si="15"/>
        <v>0</v>
      </c>
      <c r="BL20" s="7">
        <f t="shared" si="15"/>
        <v>0</v>
      </c>
      <c r="BM20" s="7">
        <f t="shared" si="15"/>
        <v>0</v>
      </c>
      <c r="BN20" s="7">
        <f t="shared" si="15"/>
        <v>0</v>
      </c>
      <c r="BO20" s="7">
        <f t="shared" si="15"/>
        <v>0</v>
      </c>
      <c r="BP20" s="7">
        <f t="shared" si="15"/>
        <v>0</v>
      </c>
      <c r="BQ20" s="7">
        <f t="shared" si="15"/>
        <v>0</v>
      </c>
      <c r="BR20" s="7">
        <f t="shared" si="15"/>
        <v>0</v>
      </c>
      <c r="BS20" s="7">
        <f t="shared" si="15"/>
        <v>0</v>
      </c>
      <c r="BT20" s="7">
        <f t="shared" si="15"/>
        <v>0</v>
      </c>
      <c r="BU20" s="7">
        <f t="shared" si="15"/>
        <v>0</v>
      </c>
      <c r="BV20" s="7">
        <f t="shared" si="15"/>
        <v>0</v>
      </c>
      <c r="BW20" s="7"/>
      <c r="BX20" s="7">
        <f t="shared" si="15"/>
        <v>0</v>
      </c>
      <c r="BY20" s="7">
        <f t="shared" si="15"/>
        <v>0</v>
      </c>
      <c r="BZ20" s="7">
        <f t="shared" si="15"/>
        <v>0</v>
      </c>
      <c r="CA20" s="7">
        <f t="shared" si="15"/>
        <v>0</v>
      </c>
      <c r="CB20" s="7">
        <f t="shared" si="15"/>
        <v>0</v>
      </c>
      <c r="CC20" s="7">
        <f t="shared" si="15"/>
        <v>0</v>
      </c>
      <c r="CD20" s="7">
        <f t="shared" si="15"/>
        <v>0</v>
      </c>
      <c r="CE20" s="7">
        <f t="shared" si="15"/>
        <v>0</v>
      </c>
      <c r="CF20" s="7">
        <f t="shared" si="15"/>
        <v>0</v>
      </c>
      <c r="CG20" s="7">
        <f t="shared" si="15"/>
        <v>0</v>
      </c>
      <c r="CH20" s="7">
        <f t="shared" si="15"/>
        <v>0</v>
      </c>
      <c r="CI20" s="7">
        <f t="shared" si="15"/>
        <v>0</v>
      </c>
      <c r="CJ20" s="6"/>
      <c r="CK20" s="11">
        <v>16</v>
      </c>
      <c r="CL20" s="6">
        <f t="shared" si="6"/>
        <v>0</v>
      </c>
      <c r="CM20" s="1"/>
      <c r="CN20" s="1"/>
      <c r="CO20" s="1"/>
      <c r="CP20" s="1"/>
      <c r="CQ20" s="1"/>
      <c r="CR20" s="1"/>
    </row>
    <row r="21" spans="1:96" ht="12.75">
      <c r="A21" s="1">
        <v>21</v>
      </c>
      <c r="B21" s="16" t="s">
        <v>49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7">
        <f>BH7/$B$3</f>
        <v>0</v>
      </c>
      <c r="BI21" s="7"/>
      <c r="BJ21" s="1"/>
      <c r="BK21" s="1"/>
      <c r="BL21" s="1"/>
      <c r="BM21" s="7"/>
      <c r="BN21" s="1"/>
      <c r="BO21" s="7"/>
      <c r="BP21" s="7">
        <f>BP7/$B$3</f>
        <v>0</v>
      </c>
      <c r="BQ21" s="7">
        <f t="shared" si="15"/>
        <v>0</v>
      </c>
      <c r="BR21" s="7">
        <f>BR7/$B$3</f>
        <v>0</v>
      </c>
      <c r="BS21" s="7">
        <f t="shared" si="15"/>
        <v>0</v>
      </c>
      <c r="BT21" s="7">
        <f t="shared" si="15"/>
        <v>0</v>
      </c>
      <c r="BU21" s="1"/>
      <c r="BV21" s="7">
        <f t="shared" si="15"/>
        <v>0</v>
      </c>
      <c r="BW21" s="1"/>
      <c r="BX21" s="7">
        <f aca="true" t="shared" si="16" ref="BX21:CI21">BX7/$B$3</f>
        <v>0</v>
      </c>
      <c r="BY21" s="7"/>
      <c r="BZ21" s="7">
        <f t="shared" si="16"/>
        <v>0</v>
      </c>
      <c r="CA21" s="7"/>
      <c r="CB21" s="7">
        <f>CB7/$B$3</f>
        <v>0</v>
      </c>
      <c r="CC21" s="7"/>
      <c r="CD21" s="7"/>
      <c r="CE21" s="7">
        <f t="shared" si="16"/>
        <v>0</v>
      </c>
      <c r="CF21" s="7">
        <f t="shared" si="16"/>
        <v>0</v>
      </c>
      <c r="CG21" s="7">
        <f t="shared" si="16"/>
        <v>0</v>
      </c>
      <c r="CH21" s="7">
        <f t="shared" si="16"/>
        <v>0</v>
      </c>
      <c r="CI21" s="7">
        <f t="shared" si="16"/>
        <v>0</v>
      </c>
      <c r="CJ21" s="6"/>
      <c r="CK21" s="11">
        <v>17</v>
      </c>
      <c r="CL21" s="6">
        <f t="shared" si="6"/>
        <v>0</v>
      </c>
      <c r="CM21" s="1"/>
      <c r="CN21" s="1"/>
      <c r="CO21" s="1"/>
      <c r="CP21" s="1"/>
      <c r="CQ21" s="1"/>
      <c r="CR21" s="1"/>
    </row>
    <row r="22" spans="1:96" ht="12.75">
      <c r="A22" s="1">
        <v>22</v>
      </c>
      <c r="B22" s="1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7">
        <f>BH8/$B$3</f>
        <v>0</v>
      </c>
      <c r="BI22" s="7"/>
      <c r="BJ22" s="1"/>
      <c r="BK22" s="1"/>
      <c r="BL22" s="1"/>
      <c r="BM22" s="7"/>
      <c r="BN22" s="1"/>
      <c r="BO22" s="1"/>
      <c r="BP22" s="7">
        <f>BP8/$B$3</f>
        <v>0</v>
      </c>
      <c r="BQ22" s="1"/>
      <c r="BR22" s="1"/>
      <c r="BS22" s="1"/>
      <c r="BT22" s="1"/>
      <c r="BU22" s="1"/>
      <c r="BV22" s="1"/>
      <c r="BW22" s="1"/>
      <c r="BX22" s="7">
        <f>BX8/$B$3</f>
        <v>0</v>
      </c>
      <c r="BY22" s="1"/>
      <c r="BZ22" s="1"/>
      <c r="CA22" s="1"/>
      <c r="CB22" s="1"/>
      <c r="CC22" s="1"/>
      <c r="CD22" s="1"/>
      <c r="CE22" s="7">
        <f aca="true" t="shared" si="17" ref="CE22:CI26">CE8/$B$3</f>
        <v>0</v>
      </c>
      <c r="CF22" s="7">
        <f t="shared" si="17"/>
        <v>0</v>
      </c>
      <c r="CG22" s="7">
        <f t="shared" si="17"/>
        <v>0</v>
      </c>
      <c r="CH22" s="7">
        <f t="shared" si="17"/>
        <v>0</v>
      </c>
      <c r="CI22" s="7">
        <f t="shared" si="17"/>
        <v>0</v>
      </c>
      <c r="CJ22" s="6"/>
      <c r="CK22" s="11">
        <v>18</v>
      </c>
      <c r="CL22" s="6">
        <f t="shared" si="6"/>
        <v>0</v>
      </c>
      <c r="CM22" s="1"/>
      <c r="CN22" s="1"/>
      <c r="CO22" s="1"/>
      <c r="CP22" s="1"/>
      <c r="CQ22" s="1"/>
      <c r="CR22" s="1"/>
    </row>
    <row r="23" spans="1:96" ht="12.75">
      <c r="A23" s="1">
        <v>23</v>
      </c>
      <c r="B23" s="16"/>
      <c r="C23" s="67" t="s">
        <v>232</v>
      </c>
      <c r="D23" s="68"/>
      <c r="E23" s="68"/>
      <c r="F23" s="7"/>
      <c r="G23" s="7"/>
      <c r="H23" s="7"/>
      <c r="I23" s="7"/>
      <c r="J23" s="7"/>
      <c r="K23" s="7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7">
        <f t="shared" si="17"/>
        <v>0</v>
      </c>
      <c r="CF23" s="7">
        <f t="shared" si="17"/>
        <v>0</v>
      </c>
      <c r="CG23" s="7">
        <f t="shared" si="17"/>
        <v>0</v>
      </c>
      <c r="CH23" s="7">
        <f t="shared" si="17"/>
        <v>0</v>
      </c>
      <c r="CI23" s="7">
        <f t="shared" si="17"/>
        <v>0</v>
      </c>
      <c r="CJ23" s="24"/>
      <c r="CK23" s="11">
        <v>19</v>
      </c>
      <c r="CL23" s="6">
        <f t="shared" si="6"/>
        <v>0</v>
      </c>
      <c r="CM23" s="1"/>
      <c r="CN23" s="1"/>
      <c r="CO23" s="1"/>
      <c r="CP23" s="1"/>
      <c r="CQ23" s="1"/>
      <c r="CR23" s="1"/>
    </row>
    <row r="24" spans="1:96" ht="12.75">
      <c r="A24" s="1">
        <v>24</v>
      </c>
      <c r="B24" s="16"/>
      <c r="C24" s="69">
        <f>COUNTIF(C$38:C$79,"N")</f>
        <v>0</v>
      </c>
      <c r="D24" s="69">
        <f aca="true" t="shared" si="18" ref="D24:BF24">COUNTIF(D$38:D$79,"N")</f>
        <v>0</v>
      </c>
      <c r="E24" s="69">
        <f t="shared" si="18"/>
        <v>0</v>
      </c>
      <c r="F24" s="69">
        <f t="shared" si="18"/>
        <v>0</v>
      </c>
      <c r="G24" s="69">
        <f t="shared" si="18"/>
        <v>0</v>
      </c>
      <c r="H24" s="69">
        <f t="shared" si="18"/>
        <v>0</v>
      </c>
      <c r="I24" s="69">
        <f t="shared" si="18"/>
        <v>0</v>
      </c>
      <c r="J24" s="69">
        <f t="shared" si="18"/>
        <v>0</v>
      </c>
      <c r="K24" s="69">
        <f t="shared" si="18"/>
        <v>0</v>
      </c>
      <c r="L24" s="69">
        <f t="shared" si="18"/>
        <v>0</v>
      </c>
      <c r="M24" s="69">
        <f t="shared" si="18"/>
        <v>0</v>
      </c>
      <c r="N24" s="69">
        <f t="shared" si="18"/>
        <v>0</v>
      </c>
      <c r="O24" s="69">
        <f t="shared" si="18"/>
        <v>0</v>
      </c>
      <c r="P24" s="69">
        <f t="shared" si="18"/>
        <v>0</v>
      </c>
      <c r="Q24" s="69">
        <f t="shared" si="18"/>
        <v>0</v>
      </c>
      <c r="R24" s="69">
        <f t="shared" si="18"/>
        <v>0</v>
      </c>
      <c r="S24" s="69">
        <f t="shared" si="18"/>
        <v>0</v>
      </c>
      <c r="T24" s="69">
        <f t="shared" si="18"/>
        <v>0</v>
      </c>
      <c r="U24" s="69">
        <f t="shared" si="18"/>
        <v>0</v>
      </c>
      <c r="V24" s="69">
        <f t="shared" si="18"/>
        <v>0</v>
      </c>
      <c r="W24" s="69">
        <f t="shared" si="18"/>
        <v>0</v>
      </c>
      <c r="X24" s="69">
        <f t="shared" si="18"/>
        <v>0</v>
      </c>
      <c r="Y24" s="69">
        <f t="shared" si="18"/>
        <v>0</v>
      </c>
      <c r="Z24" s="69">
        <f t="shared" si="18"/>
        <v>0</v>
      </c>
      <c r="AA24" s="69">
        <f t="shared" si="18"/>
        <v>0</v>
      </c>
      <c r="AB24" s="69">
        <f t="shared" si="18"/>
        <v>0</v>
      </c>
      <c r="AC24" s="69">
        <f t="shared" si="18"/>
        <v>0</v>
      </c>
      <c r="AD24" s="69">
        <f t="shared" si="18"/>
        <v>0</v>
      </c>
      <c r="AE24" s="69">
        <f t="shared" si="18"/>
        <v>0</v>
      </c>
      <c r="AF24" s="69">
        <f t="shared" si="18"/>
        <v>0</v>
      </c>
      <c r="AG24" s="69">
        <f t="shared" si="18"/>
        <v>0</v>
      </c>
      <c r="AH24" s="69">
        <f t="shared" si="18"/>
        <v>0</v>
      </c>
      <c r="AI24" s="69">
        <f t="shared" si="18"/>
        <v>0</v>
      </c>
      <c r="AJ24" s="69">
        <f t="shared" si="18"/>
        <v>0</v>
      </c>
      <c r="AK24" s="69">
        <f t="shared" si="18"/>
        <v>0</v>
      </c>
      <c r="AL24" s="69">
        <f t="shared" si="18"/>
        <v>0</v>
      </c>
      <c r="AM24" s="69">
        <f t="shared" si="18"/>
        <v>0</v>
      </c>
      <c r="AN24" s="69">
        <f t="shared" si="18"/>
        <v>0</v>
      </c>
      <c r="AO24" s="69">
        <f t="shared" si="18"/>
        <v>0</v>
      </c>
      <c r="AP24" s="69">
        <f t="shared" si="18"/>
        <v>0</v>
      </c>
      <c r="AQ24" s="69">
        <f t="shared" si="18"/>
        <v>0</v>
      </c>
      <c r="AR24" s="69">
        <f t="shared" si="18"/>
        <v>0</v>
      </c>
      <c r="AS24" s="69">
        <f t="shared" si="18"/>
        <v>0</v>
      </c>
      <c r="AT24" s="69">
        <f t="shared" si="18"/>
        <v>0</v>
      </c>
      <c r="AU24" s="69">
        <f t="shared" si="18"/>
        <v>0</v>
      </c>
      <c r="AV24" s="69">
        <f t="shared" si="18"/>
        <v>0</v>
      </c>
      <c r="AW24" s="69">
        <f t="shared" si="18"/>
        <v>0</v>
      </c>
      <c r="AX24" s="69">
        <f t="shared" si="18"/>
        <v>0</v>
      </c>
      <c r="AY24" s="69">
        <f t="shared" si="18"/>
        <v>0</v>
      </c>
      <c r="AZ24" s="69">
        <f t="shared" si="18"/>
        <v>0</v>
      </c>
      <c r="BA24" s="69">
        <f t="shared" si="18"/>
        <v>0</v>
      </c>
      <c r="BB24" s="69">
        <f t="shared" si="18"/>
        <v>0</v>
      </c>
      <c r="BC24" s="69">
        <f t="shared" si="18"/>
        <v>0</v>
      </c>
      <c r="BD24" s="69">
        <f t="shared" si="18"/>
        <v>0</v>
      </c>
      <c r="BE24" s="69">
        <f t="shared" si="18"/>
        <v>0</v>
      </c>
      <c r="BF24" s="69">
        <f t="shared" si="18"/>
        <v>0</v>
      </c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7">
        <f t="shared" si="17"/>
        <v>0</v>
      </c>
      <c r="CF24" s="7">
        <f t="shared" si="17"/>
        <v>0</v>
      </c>
      <c r="CG24" s="7">
        <f t="shared" si="17"/>
        <v>0</v>
      </c>
      <c r="CH24" s="7">
        <f t="shared" si="17"/>
        <v>0</v>
      </c>
      <c r="CI24" s="7">
        <f t="shared" si="17"/>
        <v>0</v>
      </c>
      <c r="CJ24" s="24"/>
      <c r="CK24" s="11">
        <v>20</v>
      </c>
      <c r="CL24" s="6">
        <f t="shared" si="6"/>
        <v>0</v>
      </c>
      <c r="CM24" s="1"/>
      <c r="CN24" s="1"/>
      <c r="CO24" s="1"/>
      <c r="CP24" s="1"/>
      <c r="CQ24" s="1"/>
      <c r="CR24" s="1"/>
    </row>
    <row r="25" spans="1:96" ht="12.75">
      <c r="A25" s="1">
        <v>25</v>
      </c>
      <c r="B25" s="1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7">
        <f t="shared" si="17"/>
        <v>0</v>
      </c>
      <c r="CF25" s="7">
        <f t="shared" si="17"/>
        <v>0</v>
      </c>
      <c r="CG25" s="7">
        <f t="shared" si="17"/>
        <v>0</v>
      </c>
      <c r="CH25" s="7">
        <f t="shared" si="17"/>
        <v>0</v>
      </c>
      <c r="CI25" s="7">
        <f t="shared" si="17"/>
        <v>0</v>
      </c>
      <c r="CJ25" s="24"/>
      <c r="CK25" s="11">
        <v>21</v>
      </c>
      <c r="CL25" s="6">
        <f t="shared" si="6"/>
        <v>0</v>
      </c>
      <c r="CM25" s="1"/>
      <c r="CN25" s="1"/>
      <c r="CO25" s="1"/>
      <c r="CP25" s="1"/>
      <c r="CQ25" s="1"/>
      <c r="CR25" s="1"/>
    </row>
    <row r="26" spans="1:96" ht="12.75">
      <c r="A26" s="1">
        <v>26</v>
      </c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7">
        <f t="shared" si="17"/>
        <v>0</v>
      </c>
      <c r="CF26" s="7">
        <f t="shared" si="17"/>
        <v>0</v>
      </c>
      <c r="CG26" s="7">
        <f t="shared" si="17"/>
        <v>0</v>
      </c>
      <c r="CH26" s="7">
        <f t="shared" si="17"/>
        <v>0</v>
      </c>
      <c r="CI26" s="7">
        <f t="shared" si="17"/>
        <v>0</v>
      </c>
      <c r="CJ26" s="24"/>
      <c r="CK26" s="11">
        <v>22</v>
      </c>
      <c r="CL26" s="6">
        <f t="shared" si="6"/>
        <v>0</v>
      </c>
      <c r="CM26" s="1"/>
      <c r="CN26" s="1"/>
      <c r="CO26" s="1"/>
      <c r="CP26" s="1"/>
      <c r="CQ26" s="1"/>
      <c r="CR26" s="1"/>
    </row>
    <row r="27" spans="1:96" ht="12.75">
      <c r="A27" s="1">
        <v>27</v>
      </c>
      <c r="B27" s="16"/>
      <c r="C27" s="67" t="s">
        <v>233</v>
      </c>
      <c r="D27" s="68"/>
      <c r="E27" s="68"/>
      <c r="F27" s="7"/>
      <c r="G27" s="7"/>
      <c r="H27" s="7"/>
      <c r="I27" s="7"/>
      <c r="J27" s="7"/>
      <c r="K27" s="7"/>
      <c r="L27" s="7"/>
      <c r="M27" s="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7">
        <f aca="true" t="shared" si="19" ref="CE27:CI28">CE13/$B$3</f>
        <v>0</v>
      </c>
      <c r="CF27" s="7">
        <f t="shared" si="19"/>
        <v>0</v>
      </c>
      <c r="CG27" s="7">
        <f t="shared" si="19"/>
        <v>0</v>
      </c>
      <c r="CH27" s="7">
        <f t="shared" si="19"/>
        <v>0</v>
      </c>
      <c r="CI27" s="7">
        <f t="shared" si="19"/>
        <v>0</v>
      </c>
      <c r="CJ27" s="24"/>
      <c r="CK27" s="11">
        <v>23</v>
      </c>
      <c r="CL27" s="6">
        <f t="shared" si="6"/>
        <v>0</v>
      </c>
      <c r="CM27" s="1"/>
      <c r="CN27" s="1"/>
      <c r="CO27" s="1"/>
      <c r="CP27" s="1"/>
      <c r="CQ27" s="1"/>
      <c r="CR27" s="1"/>
    </row>
    <row r="28" spans="1:96" ht="12.75">
      <c r="A28" s="1">
        <v>28</v>
      </c>
      <c r="B28" s="16"/>
      <c r="C28" s="68">
        <f>C24/$B$3</f>
        <v>0</v>
      </c>
      <c r="D28" s="68">
        <f aca="true" t="shared" si="20" ref="D28:BF28">D24/$B$3</f>
        <v>0</v>
      </c>
      <c r="E28" s="68">
        <f t="shared" si="20"/>
        <v>0</v>
      </c>
      <c r="F28" s="68">
        <f t="shared" si="20"/>
        <v>0</v>
      </c>
      <c r="G28" s="68">
        <f t="shared" si="20"/>
        <v>0</v>
      </c>
      <c r="H28" s="68">
        <f t="shared" si="20"/>
        <v>0</v>
      </c>
      <c r="I28" s="68">
        <f t="shared" si="20"/>
        <v>0</v>
      </c>
      <c r="J28" s="68">
        <f t="shared" si="20"/>
        <v>0</v>
      </c>
      <c r="K28" s="68">
        <f t="shared" si="20"/>
        <v>0</v>
      </c>
      <c r="L28" s="68">
        <f t="shared" si="20"/>
        <v>0</v>
      </c>
      <c r="M28" s="68">
        <f t="shared" si="20"/>
        <v>0</v>
      </c>
      <c r="N28" s="68">
        <f t="shared" si="20"/>
        <v>0</v>
      </c>
      <c r="O28" s="68">
        <f t="shared" si="20"/>
        <v>0</v>
      </c>
      <c r="P28" s="68">
        <f t="shared" si="20"/>
        <v>0</v>
      </c>
      <c r="Q28" s="68">
        <f t="shared" si="20"/>
        <v>0</v>
      </c>
      <c r="R28" s="68">
        <f t="shared" si="20"/>
        <v>0</v>
      </c>
      <c r="S28" s="68">
        <f t="shared" si="20"/>
        <v>0</v>
      </c>
      <c r="T28" s="68">
        <f t="shared" si="20"/>
        <v>0</v>
      </c>
      <c r="U28" s="68">
        <f t="shared" si="20"/>
        <v>0</v>
      </c>
      <c r="V28" s="68">
        <f t="shared" si="20"/>
        <v>0</v>
      </c>
      <c r="W28" s="68">
        <f t="shared" si="20"/>
        <v>0</v>
      </c>
      <c r="X28" s="68">
        <f t="shared" si="20"/>
        <v>0</v>
      </c>
      <c r="Y28" s="68">
        <f t="shared" si="20"/>
        <v>0</v>
      </c>
      <c r="Z28" s="68">
        <f t="shared" si="20"/>
        <v>0</v>
      </c>
      <c r="AA28" s="68">
        <f t="shared" si="20"/>
        <v>0</v>
      </c>
      <c r="AB28" s="68">
        <f t="shared" si="20"/>
        <v>0</v>
      </c>
      <c r="AC28" s="68">
        <f t="shared" si="20"/>
        <v>0</v>
      </c>
      <c r="AD28" s="68">
        <f t="shared" si="20"/>
        <v>0</v>
      </c>
      <c r="AE28" s="68">
        <f t="shared" si="20"/>
        <v>0</v>
      </c>
      <c r="AF28" s="68">
        <f t="shared" si="20"/>
        <v>0</v>
      </c>
      <c r="AG28" s="68">
        <f t="shared" si="20"/>
        <v>0</v>
      </c>
      <c r="AH28" s="68">
        <f t="shared" si="20"/>
        <v>0</v>
      </c>
      <c r="AI28" s="68">
        <f t="shared" si="20"/>
        <v>0</v>
      </c>
      <c r="AJ28" s="68">
        <f t="shared" si="20"/>
        <v>0</v>
      </c>
      <c r="AK28" s="68">
        <f t="shared" si="20"/>
        <v>0</v>
      </c>
      <c r="AL28" s="68">
        <f t="shared" si="20"/>
        <v>0</v>
      </c>
      <c r="AM28" s="68">
        <f t="shared" si="20"/>
        <v>0</v>
      </c>
      <c r="AN28" s="68">
        <f t="shared" si="20"/>
        <v>0</v>
      </c>
      <c r="AO28" s="68">
        <f t="shared" si="20"/>
        <v>0</v>
      </c>
      <c r="AP28" s="68">
        <f t="shared" si="20"/>
        <v>0</v>
      </c>
      <c r="AQ28" s="68">
        <f t="shared" si="20"/>
        <v>0</v>
      </c>
      <c r="AR28" s="68">
        <f t="shared" si="20"/>
        <v>0</v>
      </c>
      <c r="AS28" s="68">
        <f t="shared" si="20"/>
        <v>0</v>
      </c>
      <c r="AT28" s="68">
        <f t="shared" si="20"/>
        <v>0</v>
      </c>
      <c r="AU28" s="68">
        <f t="shared" si="20"/>
        <v>0</v>
      </c>
      <c r="AV28" s="68">
        <f t="shared" si="20"/>
        <v>0</v>
      </c>
      <c r="AW28" s="68">
        <f t="shared" si="20"/>
        <v>0</v>
      </c>
      <c r="AX28" s="68">
        <f t="shared" si="20"/>
        <v>0</v>
      </c>
      <c r="AY28" s="68">
        <f t="shared" si="20"/>
        <v>0</v>
      </c>
      <c r="AZ28" s="68">
        <f t="shared" si="20"/>
        <v>0</v>
      </c>
      <c r="BA28" s="68">
        <f t="shared" si="20"/>
        <v>0</v>
      </c>
      <c r="BB28" s="68">
        <f t="shared" si="20"/>
        <v>0</v>
      </c>
      <c r="BC28" s="68">
        <f t="shared" si="20"/>
        <v>0</v>
      </c>
      <c r="BD28" s="68">
        <f t="shared" si="20"/>
        <v>0</v>
      </c>
      <c r="BE28" s="68">
        <f t="shared" si="20"/>
        <v>0</v>
      </c>
      <c r="BF28" s="68">
        <f t="shared" si="20"/>
        <v>0</v>
      </c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7">
        <f>CE14/$B$3</f>
        <v>0</v>
      </c>
      <c r="CF28" s="7">
        <f t="shared" si="19"/>
        <v>0</v>
      </c>
      <c r="CG28" s="7">
        <f t="shared" si="19"/>
        <v>0</v>
      </c>
      <c r="CH28" s="7">
        <f t="shared" si="19"/>
        <v>0</v>
      </c>
      <c r="CI28" s="7">
        <f t="shared" si="19"/>
        <v>0</v>
      </c>
      <c r="CJ28" s="24"/>
      <c r="CK28" s="11">
        <v>24</v>
      </c>
      <c r="CL28" s="6">
        <f t="shared" si="6"/>
        <v>0</v>
      </c>
      <c r="CM28" s="1"/>
      <c r="CN28" s="1"/>
      <c r="CO28" s="1"/>
      <c r="CP28" s="1"/>
      <c r="CQ28" s="1"/>
      <c r="CR28" s="1"/>
    </row>
    <row r="29" spans="1:96" ht="12.75">
      <c r="A29" s="1">
        <v>29</v>
      </c>
      <c r="B29" s="1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7">
        <f aca="true" t="shared" si="21" ref="CE29:CI30">CE15/$B$3</f>
        <v>0</v>
      </c>
      <c r="CF29" s="7">
        <f t="shared" si="21"/>
        <v>0</v>
      </c>
      <c r="CG29" s="7">
        <f t="shared" si="21"/>
        <v>0</v>
      </c>
      <c r="CH29" s="7">
        <f t="shared" si="21"/>
        <v>0</v>
      </c>
      <c r="CI29" s="7">
        <f t="shared" si="21"/>
        <v>0</v>
      </c>
      <c r="CJ29" s="24"/>
      <c r="CK29" s="11">
        <v>25</v>
      </c>
      <c r="CL29" s="6">
        <f t="shared" si="6"/>
        <v>0</v>
      </c>
      <c r="CM29" s="1"/>
      <c r="CN29" s="1"/>
      <c r="CO29" s="1"/>
      <c r="CP29" s="1"/>
      <c r="CQ29" s="1"/>
      <c r="CR29" s="1"/>
    </row>
    <row r="30" spans="1:96" ht="12.75">
      <c r="A30" s="1">
        <v>30</v>
      </c>
      <c r="B30" s="1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7">
        <f t="shared" si="21"/>
        <v>0</v>
      </c>
      <c r="CF30" s="7">
        <f t="shared" si="21"/>
        <v>0</v>
      </c>
      <c r="CG30" s="7">
        <f t="shared" si="21"/>
        <v>0</v>
      </c>
      <c r="CH30" s="7">
        <f t="shared" si="21"/>
        <v>0</v>
      </c>
      <c r="CI30" s="7">
        <f t="shared" si="21"/>
        <v>0</v>
      </c>
      <c r="CJ30" s="24"/>
      <c r="CK30" s="11">
        <v>26</v>
      </c>
      <c r="CL30" s="6">
        <f t="shared" si="6"/>
        <v>0</v>
      </c>
      <c r="CM30" s="1"/>
      <c r="CN30" s="1"/>
      <c r="CO30" s="1"/>
      <c r="CP30" s="1"/>
      <c r="CQ30" s="1"/>
      <c r="CR30" s="1"/>
    </row>
    <row r="31" spans="1:96" ht="12.75">
      <c r="A31" s="1">
        <v>31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J31" s="24"/>
      <c r="CK31" s="11">
        <v>27</v>
      </c>
      <c r="CL31" s="6">
        <f t="shared" si="6"/>
        <v>0</v>
      </c>
      <c r="CM31" s="1"/>
      <c r="CN31" s="1"/>
      <c r="CO31" s="1"/>
      <c r="CP31" s="1"/>
      <c r="CQ31" s="1"/>
      <c r="CR31" s="1"/>
    </row>
    <row r="32" spans="1:96" ht="12.75">
      <c r="A32" s="1">
        <v>32</v>
      </c>
      <c r="C32" s="85" t="s">
        <v>247</v>
      </c>
      <c r="D32" s="73"/>
      <c r="E32" s="73"/>
      <c r="F32" s="73"/>
      <c r="G32" s="73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85" t="s">
        <v>248</v>
      </c>
      <c r="BH32" s="73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77" t="s">
        <v>245</v>
      </c>
      <c r="CF32" s="77"/>
      <c r="CG32" s="77"/>
      <c r="CH32" s="65"/>
      <c r="CI32" s="65"/>
      <c r="CJ32" s="24"/>
      <c r="CK32" s="11">
        <v>28</v>
      </c>
      <c r="CL32" s="6">
        <f t="shared" si="6"/>
        <v>0</v>
      </c>
      <c r="CM32" s="1"/>
      <c r="CN32" s="1"/>
      <c r="CO32" s="1"/>
      <c r="CP32" s="1"/>
      <c r="CQ32" s="1"/>
      <c r="CR32" s="1"/>
    </row>
    <row r="33" spans="1:96" ht="12.75">
      <c r="A33" s="1">
        <v>33</v>
      </c>
      <c r="C33" s="71">
        <f>SUM(C38:C79)/(2*$B$3)</f>
        <v>0</v>
      </c>
      <c r="D33" s="71">
        <f aca="true" t="shared" si="22" ref="D33:BF33">SUM(D38:D79)/$B$3</f>
        <v>0</v>
      </c>
      <c r="E33" s="71">
        <f t="shared" si="22"/>
        <v>0</v>
      </c>
      <c r="F33" s="71">
        <f t="shared" si="22"/>
        <v>0</v>
      </c>
      <c r="G33" s="71">
        <f t="shared" si="22"/>
        <v>0</v>
      </c>
      <c r="H33" s="71">
        <f t="shared" si="22"/>
        <v>0</v>
      </c>
      <c r="I33" s="71">
        <f t="shared" si="22"/>
        <v>0</v>
      </c>
      <c r="J33" s="71">
        <f t="shared" si="22"/>
        <v>0</v>
      </c>
      <c r="K33" s="71">
        <f t="shared" si="22"/>
        <v>0</v>
      </c>
      <c r="L33" s="71">
        <f t="shared" si="22"/>
        <v>0</v>
      </c>
      <c r="M33" s="71">
        <f t="shared" si="22"/>
        <v>0</v>
      </c>
      <c r="N33" s="72">
        <f>SUM(N38:N79)/(2*$B$3)</f>
        <v>0</v>
      </c>
      <c r="O33" s="72">
        <f t="shared" si="22"/>
        <v>0</v>
      </c>
      <c r="P33" s="72">
        <f t="shared" si="22"/>
        <v>0</v>
      </c>
      <c r="Q33" s="72">
        <f>SUM(Q38:Q79)/(2*$B$3)</f>
        <v>0</v>
      </c>
      <c r="R33" s="72">
        <f t="shared" si="22"/>
        <v>0</v>
      </c>
      <c r="S33" s="72">
        <f t="shared" si="22"/>
        <v>0</v>
      </c>
      <c r="T33" s="72">
        <f t="shared" si="22"/>
        <v>0</v>
      </c>
      <c r="U33" s="72">
        <f t="shared" si="22"/>
        <v>0</v>
      </c>
      <c r="V33" s="72">
        <f t="shared" si="22"/>
        <v>0</v>
      </c>
      <c r="W33" s="72">
        <f t="shared" si="22"/>
        <v>0</v>
      </c>
      <c r="X33" s="73">
        <f t="shared" si="22"/>
        <v>0</v>
      </c>
      <c r="Y33" s="73">
        <f t="shared" si="22"/>
        <v>0</v>
      </c>
      <c r="Z33" s="73">
        <f t="shared" si="22"/>
        <v>0</v>
      </c>
      <c r="AA33" s="73">
        <f t="shared" si="22"/>
        <v>0</v>
      </c>
      <c r="AB33" s="73">
        <f t="shared" si="22"/>
        <v>0</v>
      </c>
      <c r="AC33" s="73">
        <f t="shared" si="22"/>
        <v>0</v>
      </c>
      <c r="AD33" s="73">
        <f t="shared" si="22"/>
        <v>0</v>
      </c>
      <c r="AE33" s="73">
        <f t="shared" si="22"/>
        <v>0</v>
      </c>
      <c r="AF33" s="73">
        <f t="shared" si="22"/>
        <v>0</v>
      </c>
      <c r="AG33" s="73">
        <f t="shared" si="22"/>
        <v>0</v>
      </c>
      <c r="AH33" s="73">
        <f t="shared" si="22"/>
        <v>0</v>
      </c>
      <c r="AI33" s="73">
        <f t="shared" si="22"/>
        <v>0</v>
      </c>
      <c r="AJ33" s="74">
        <f t="shared" si="22"/>
        <v>0</v>
      </c>
      <c r="AK33" s="74">
        <f t="shared" si="22"/>
        <v>0</v>
      </c>
      <c r="AL33" s="74">
        <f>SUM(AL38:AL79)/(2*$B$3)</f>
        <v>0</v>
      </c>
      <c r="AM33" s="74">
        <f t="shared" si="22"/>
        <v>0</v>
      </c>
      <c r="AN33" s="74">
        <f t="shared" si="22"/>
        <v>0</v>
      </c>
      <c r="AO33" s="74">
        <f t="shared" si="22"/>
        <v>0</v>
      </c>
      <c r="AP33" s="74">
        <f t="shared" si="22"/>
        <v>0</v>
      </c>
      <c r="AQ33" s="74">
        <f t="shared" si="22"/>
        <v>0</v>
      </c>
      <c r="AR33" s="74">
        <f t="shared" si="22"/>
        <v>0</v>
      </c>
      <c r="AS33" s="74">
        <f t="shared" si="22"/>
        <v>0</v>
      </c>
      <c r="AT33" s="74">
        <f t="shared" si="22"/>
        <v>0</v>
      </c>
      <c r="AU33" s="75">
        <f t="shared" si="22"/>
        <v>0</v>
      </c>
      <c r="AV33" s="75">
        <f t="shared" si="22"/>
        <v>0</v>
      </c>
      <c r="AW33" s="75">
        <f t="shared" si="22"/>
        <v>0</v>
      </c>
      <c r="AX33" s="75">
        <f t="shared" si="22"/>
        <v>0</v>
      </c>
      <c r="AY33" s="75">
        <f t="shared" si="22"/>
        <v>0</v>
      </c>
      <c r="AZ33" s="75">
        <f t="shared" si="22"/>
        <v>0</v>
      </c>
      <c r="BA33" s="75">
        <f t="shared" si="22"/>
        <v>0</v>
      </c>
      <c r="BB33" s="75">
        <f t="shared" si="22"/>
        <v>0</v>
      </c>
      <c r="BC33" s="75">
        <f t="shared" si="22"/>
        <v>0</v>
      </c>
      <c r="BD33" s="75">
        <f t="shared" si="22"/>
        <v>0</v>
      </c>
      <c r="BE33" s="75">
        <f t="shared" si="22"/>
        <v>0</v>
      </c>
      <c r="BF33" s="75">
        <f t="shared" si="22"/>
        <v>0</v>
      </c>
      <c r="BG33" s="76">
        <f>SUM(BG38:BG79)/(2*$B$3)</f>
        <v>0</v>
      </c>
      <c r="BH33" s="76">
        <f>SUM(BH38:BH79)/(4*$B$3)</f>
        <v>0</v>
      </c>
      <c r="BI33" s="76">
        <f aca="true" t="shared" si="23" ref="BI33:CD33">SUM(BI38:BI79)/(2*$B$3)</f>
        <v>0</v>
      </c>
      <c r="BJ33" s="76">
        <f t="shared" si="23"/>
        <v>0</v>
      </c>
      <c r="BK33" s="76">
        <f t="shared" si="23"/>
        <v>0</v>
      </c>
      <c r="BL33" s="72">
        <f t="shared" si="23"/>
        <v>0</v>
      </c>
      <c r="BM33" s="72">
        <f t="shared" si="23"/>
        <v>0</v>
      </c>
      <c r="BN33" s="72">
        <f t="shared" si="23"/>
        <v>0</v>
      </c>
      <c r="BO33" s="72">
        <f t="shared" si="23"/>
        <v>0</v>
      </c>
      <c r="BP33" s="72">
        <f>SUM(BP38:BP79)/(4*$B$3)</f>
        <v>0</v>
      </c>
      <c r="BQ33" s="73">
        <f>SUM(BQ38:BQ79)/(3*$B$3)</f>
        <v>0</v>
      </c>
      <c r="BR33" s="73">
        <f>SUM(BR38:BR79)/(3*$B$3)</f>
        <v>0</v>
      </c>
      <c r="BS33" s="73">
        <f>SUM(BS38:BS79)/(3*$B$3)</f>
        <v>0</v>
      </c>
      <c r="BT33" s="73">
        <f>SUM(BT38:BT79)/(3*$B$3)</f>
        <v>0</v>
      </c>
      <c r="BU33" s="74">
        <f t="shared" si="23"/>
        <v>0</v>
      </c>
      <c r="BV33" s="74">
        <f>SUM(BV38:BV79)/(3*$B$3)</f>
        <v>0</v>
      </c>
      <c r="BW33" s="74">
        <f>SUM(BW38:BW79)/(1*$B$3)</f>
        <v>0</v>
      </c>
      <c r="BX33" s="74">
        <f>SUM(BX38:BX79)/(4*$B$3)</f>
        <v>0</v>
      </c>
      <c r="BY33" s="74">
        <f t="shared" si="23"/>
        <v>0</v>
      </c>
      <c r="BZ33" s="75">
        <f>SUM(BZ38:BZ79)/(3*$B$3)</f>
        <v>0</v>
      </c>
      <c r="CA33" s="75">
        <f t="shared" si="23"/>
        <v>0</v>
      </c>
      <c r="CB33" s="75">
        <f>SUM(CB38:CB79)/(3*$B$3)</f>
        <v>0</v>
      </c>
      <c r="CC33" s="75">
        <f t="shared" si="23"/>
        <v>0</v>
      </c>
      <c r="CD33" s="75">
        <f t="shared" si="23"/>
        <v>0</v>
      </c>
      <c r="CE33" s="26">
        <f>SUM(CE38:CE79)/(12*$B$3)</f>
        <v>0</v>
      </c>
      <c r="CF33" s="26">
        <f>SUM(CF38:CF79)/(12*$B$3)</f>
        <v>0</v>
      </c>
      <c r="CG33" s="26">
        <f>SUM(CG38:CG79)/(12*$B$3)</f>
        <v>0</v>
      </c>
      <c r="CH33" s="26">
        <f>SUM(CH38:CH79)/(12*$B$3)</f>
        <v>0</v>
      </c>
      <c r="CI33" s="26">
        <f>SUM(CI38:CI79)/(12*$B$3)</f>
        <v>0</v>
      </c>
      <c r="CJ33" s="57">
        <f>SUM(CJ38:CJ79)/(60*$B$3)</f>
        <v>0</v>
      </c>
      <c r="CK33" s="11">
        <v>29</v>
      </c>
      <c r="CL33" s="6">
        <f t="shared" si="6"/>
        <v>0</v>
      </c>
      <c r="CM33" s="1"/>
      <c r="CN33" s="1"/>
      <c r="CO33" s="1"/>
      <c r="CP33" s="1"/>
      <c r="CQ33" s="1"/>
      <c r="CR33" s="1"/>
    </row>
    <row r="34" spans="1:96" ht="12.75">
      <c r="A34" s="1">
        <v>34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J34" s="1"/>
      <c r="CK34" s="11">
        <v>30</v>
      </c>
      <c r="CL34" s="6">
        <f t="shared" si="6"/>
        <v>0</v>
      </c>
      <c r="CM34" s="1"/>
      <c r="CN34" s="1"/>
      <c r="CO34" s="1"/>
      <c r="CP34" s="1"/>
      <c r="CQ34" s="1"/>
      <c r="CR34" s="1"/>
    </row>
    <row r="35" spans="1:96" ht="12.75">
      <c r="A35" s="1">
        <v>35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1">
        <v>31</v>
      </c>
      <c r="CL35" s="6">
        <f t="shared" si="6"/>
        <v>0</v>
      </c>
      <c r="CM35" s="1"/>
      <c r="CO35" s="21" t="s">
        <v>52</v>
      </c>
      <c r="CP35" s="14"/>
      <c r="CQ35" s="14"/>
      <c r="CR35" s="1"/>
    </row>
    <row r="36" spans="1:98" ht="12.75">
      <c r="A36" s="1">
        <v>36</v>
      </c>
      <c r="B36" s="37" t="s">
        <v>32</v>
      </c>
      <c r="C36" s="78" t="s">
        <v>153</v>
      </c>
      <c r="D36" s="78" t="s">
        <v>154</v>
      </c>
      <c r="E36" s="78" t="s">
        <v>155</v>
      </c>
      <c r="F36" s="78" t="s">
        <v>156</v>
      </c>
      <c r="G36" s="78" t="s">
        <v>157</v>
      </c>
      <c r="H36" s="78" t="s">
        <v>158</v>
      </c>
      <c r="I36" s="78" t="s">
        <v>159</v>
      </c>
      <c r="J36" s="78" t="s">
        <v>160</v>
      </c>
      <c r="K36" s="78" t="s">
        <v>161</v>
      </c>
      <c r="L36" s="78" t="s">
        <v>162</v>
      </c>
      <c r="M36" s="78" t="s">
        <v>163</v>
      </c>
      <c r="N36" s="79" t="s">
        <v>164</v>
      </c>
      <c r="O36" s="79" t="s">
        <v>165</v>
      </c>
      <c r="P36" s="79" t="s">
        <v>166</v>
      </c>
      <c r="Q36" s="79" t="s">
        <v>167</v>
      </c>
      <c r="R36" s="79" t="s">
        <v>168</v>
      </c>
      <c r="S36" s="79" t="s">
        <v>169</v>
      </c>
      <c r="T36" s="79" t="s">
        <v>170</v>
      </c>
      <c r="U36" s="79" t="s">
        <v>171</v>
      </c>
      <c r="V36" s="79" t="s">
        <v>172</v>
      </c>
      <c r="W36" s="79" t="s">
        <v>173</v>
      </c>
      <c r="X36" s="80" t="s">
        <v>174</v>
      </c>
      <c r="Y36" s="80" t="s">
        <v>175</v>
      </c>
      <c r="Z36" s="80" t="s">
        <v>176</v>
      </c>
      <c r="AA36" s="80" t="s">
        <v>177</v>
      </c>
      <c r="AB36" s="80" t="s">
        <v>178</v>
      </c>
      <c r="AC36" s="80" t="s">
        <v>179</v>
      </c>
      <c r="AD36" s="80" t="s">
        <v>180</v>
      </c>
      <c r="AE36" s="80" t="s">
        <v>181</v>
      </c>
      <c r="AF36" s="80" t="s">
        <v>182</v>
      </c>
      <c r="AG36" s="80" t="s">
        <v>183</v>
      </c>
      <c r="AH36" s="80" t="s">
        <v>184</v>
      </c>
      <c r="AI36" s="80" t="s">
        <v>185</v>
      </c>
      <c r="AJ36" s="81" t="s">
        <v>186</v>
      </c>
      <c r="AK36" s="81" t="s">
        <v>187</v>
      </c>
      <c r="AL36" s="81" t="s">
        <v>188</v>
      </c>
      <c r="AM36" s="81" t="s">
        <v>189</v>
      </c>
      <c r="AN36" s="81" t="s">
        <v>190</v>
      </c>
      <c r="AO36" s="81" t="s">
        <v>191</v>
      </c>
      <c r="AP36" s="81" t="s">
        <v>192</v>
      </c>
      <c r="AQ36" s="81" t="s">
        <v>193</v>
      </c>
      <c r="AR36" s="81" t="s">
        <v>194</v>
      </c>
      <c r="AS36" s="81" t="s">
        <v>195</v>
      </c>
      <c r="AT36" s="81" t="s">
        <v>196</v>
      </c>
      <c r="AU36" s="82" t="s">
        <v>197</v>
      </c>
      <c r="AV36" s="82" t="s">
        <v>198</v>
      </c>
      <c r="AW36" s="82" t="s">
        <v>199</v>
      </c>
      <c r="AX36" s="82" t="s">
        <v>200</v>
      </c>
      <c r="AY36" s="82" t="s">
        <v>201</v>
      </c>
      <c r="AZ36" s="82" t="s">
        <v>202</v>
      </c>
      <c r="BA36" s="82" t="s">
        <v>203</v>
      </c>
      <c r="BB36" s="82" t="s">
        <v>204</v>
      </c>
      <c r="BC36" s="82" t="s">
        <v>205</v>
      </c>
      <c r="BD36" s="82" t="s">
        <v>206</v>
      </c>
      <c r="BE36" s="82" t="s">
        <v>207</v>
      </c>
      <c r="BF36" s="82" t="s">
        <v>208</v>
      </c>
      <c r="BG36" s="78" t="s">
        <v>153</v>
      </c>
      <c r="BH36" s="78" t="s">
        <v>209</v>
      </c>
      <c r="BI36" s="78" t="s">
        <v>210</v>
      </c>
      <c r="BJ36" s="78" t="s">
        <v>211</v>
      </c>
      <c r="BK36" s="78" t="s">
        <v>212</v>
      </c>
      <c r="BL36" s="79" t="s">
        <v>164</v>
      </c>
      <c r="BM36" s="79" t="s">
        <v>213</v>
      </c>
      <c r="BN36" s="79" t="s">
        <v>167</v>
      </c>
      <c r="BO36" s="79" t="s">
        <v>214</v>
      </c>
      <c r="BP36" s="79" t="s">
        <v>215</v>
      </c>
      <c r="BQ36" s="80" t="s">
        <v>216</v>
      </c>
      <c r="BR36" s="80" t="s">
        <v>217</v>
      </c>
      <c r="BS36" s="80" t="s">
        <v>218</v>
      </c>
      <c r="BT36" s="80" t="s">
        <v>219</v>
      </c>
      <c r="BU36" s="81" t="s">
        <v>220</v>
      </c>
      <c r="BV36" s="81" t="s">
        <v>221</v>
      </c>
      <c r="BW36" s="81" t="s">
        <v>190</v>
      </c>
      <c r="BX36" s="81" t="s">
        <v>222</v>
      </c>
      <c r="BY36" s="81" t="s">
        <v>223</v>
      </c>
      <c r="BZ36" s="82" t="s">
        <v>224</v>
      </c>
      <c r="CA36" s="82" t="s">
        <v>225</v>
      </c>
      <c r="CB36" s="82" t="s">
        <v>226</v>
      </c>
      <c r="CC36" s="82" t="s">
        <v>227</v>
      </c>
      <c r="CD36" s="82" t="s">
        <v>228</v>
      </c>
      <c r="CE36" s="86">
        <v>1</v>
      </c>
      <c r="CF36" s="86">
        <v>2</v>
      </c>
      <c r="CG36" s="86">
        <v>3</v>
      </c>
      <c r="CH36" s="86">
        <v>4</v>
      </c>
      <c r="CI36" s="86">
        <v>5</v>
      </c>
      <c r="CJ36" s="87" t="s">
        <v>149</v>
      </c>
      <c r="CK36" s="11">
        <v>32</v>
      </c>
      <c r="CL36" s="6">
        <f t="shared" si="6"/>
        <v>0</v>
      </c>
      <c r="CM36" s="1"/>
      <c r="CN36" s="16" t="s">
        <v>32</v>
      </c>
      <c r="CO36" s="56">
        <v>1</v>
      </c>
      <c r="CP36" s="56">
        <v>2</v>
      </c>
      <c r="CQ36" s="56">
        <v>3</v>
      </c>
      <c r="CR36" s="56">
        <v>4</v>
      </c>
      <c r="CS36" s="56">
        <v>5</v>
      </c>
      <c r="CT36" s="41" t="s">
        <v>149</v>
      </c>
    </row>
    <row r="37" spans="1:98" ht="12.75">
      <c r="A37" s="1">
        <v>37</v>
      </c>
      <c r="B37" s="36" t="s">
        <v>45</v>
      </c>
      <c r="C37" s="83">
        <v>2</v>
      </c>
      <c r="D37" s="83">
        <v>1</v>
      </c>
      <c r="E37" s="83">
        <v>1</v>
      </c>
      <c r="F37" s="83">
        <v>1</v>
      </c>
      <c r="G37" s="83">
        <v>1</v>
      </c>
      <c r="H37" s="83">
        <v>1</v>
      </c>
      <c r="I37" s="83">
        <v>1</v>
      </c>
      <c r="J37" s="83">
        <v>1</v>
      </c>
      <c r="K37" s="83">
        <v>1</v>
      </c>
      <c r="L37" s="83">
        <v>1</v>
      </c>
      <c r="M37" s="83">
        <v>1</v>
      </c>
      <c r="N37" s="83">
        <v>2</v>
      </c>
      <c r="O37" s="83">
        <v>1</v>
      </c>
      <c r="P37" s="83">
        <v>1</v>
      </c>
      <c r="Q37" s="83">
        <v>2</v>
      </c>
      <c r="R37" s="83">
        <v>1</v>
      </c>
      <c r="S37" s="83">
        <v>1</v>
      </c>
      <c r="T37" s="83">
        <v>1</v>
      </c>
      <c r="U37" s="83">
        <v>1</v>
      </c>
      <c r="V37" s="83">
        <v>1</v>
      </c>
      <c r="W37" s="83">
        <v>1</v>
      </c>
      <c r="X37" s="83">
        <v>1</v>
      </c>
      <c r="Y37" s="83">
        <v>1</v>
      </c>
      <c r="Z37" s="83">
        <v>1</v>
      </c>
      <c r="AA37" s="83">
        <v>1</v>
      </c>
      <c r="AB37" s="83">
        <v>1</v>
      </c>
      <c r="AC37" s="83">
        <v>1</v>
      </c>
      <c r="AD37" s="83">
        <v>1</v>
      </c>
      <c r="AE37" s="83">
        <v>1</v>
      </c>
      <c r="AF37" s="83">
        <v>1</v>
      </c>
      <c r="AG37" s="83">
        <v>1</v>
      </c>
      <c r="AH37" s="83">
        <v>1</v>
      </c>
      <c r="AI37" s="83">
        <v>1</v>
      </c>
      <c r="AJ37" s="83">
        <v>1</v>
      </c>
      <c r="AK37" s="83">
        <v>1</v>
      </c>
      <c r="AL37" s="83">
        <v>2</v>
      </c>
      <c r="AM37" s="83">
        <v>1</v>
      </c>
      <c r="AN37" s="83">
        <v>1</v>
      </c>
      <c r="AO37" s="83">
        <v>1</v>
      </c>
      <c r="AP37" s="83">
        <v>1</v>
      </c>
      <c r="AQ37" s="83">
        <v>1</v>
      </c>
      <c r="AR37" s="83">
        <v>1</v>
      </c>
      <c r="AS37" s="83">
        <v>1</v>
      </c>
      <c r="AT37" s="83">
        <v>1</v>
      </c>
      <c r="AU37" s="83">
        <v>1</v>
      </c>
      <c r="AV37" s="83">
        <v>1</v>
      </c>
      <c r="AW37" s="83">
        <v>1</v>
      </c>
      <c r="AX37" s="83">
        <v>1</v>
      </c>
      <c r="AY37" s="83">
        <v>1</v>
      </c>
      <c r="AZ37" s="83">
        <v>1</v>
      </c>
      <c r="BA37" s="83">
        <v>1</v>
      </c>
      <c r="BB37" s="83">
        <v>1</v>
      </c>
      <c r="BC37" s="83">
        <v>1</v>
      </c>
      <c r="BD37" s="83">
        <v>1</v>
      </c>
      <c r="BE37" s="83">
        <v>1</v>
      </c>
      <c r="BF37" s="83">
        <v>1</v>
      </c>
      <c r="BG37" s="79">
        <v>2</v>
      </c>
      <c r="BH37" s="79">
        <v>4</v>
      </c>
      <c r="BI37" s="79">
        <v>2</v>
      </c>
      <c r="BJ37" s="79">
        <v>2</v>
      </c>
      <c r="BK37" s="79">
        <v>2</v>
      </c>
      <c r="BL37" s="79">
        <v>2</v>
      </c>
      <c r="BM37" s="79">
        <v>2</v>
      </c>
      <c r="BN37" s="79">
        <v>2</v>
      </c>
      <c r="BO37" s="79">
        <v>2</v>
      </c>
      <c r="BP37" s="79">
        <v>4</v>
      </c>
      <c r="BQ37" s="79">
        <v>3</v>
      </c>
      <c r="BR37" s="79">
        <v>3</v>
      </c>
      <c r="BS37" s="79">
        <v>3</v>
      </c>
      <c r="BT37" s="79">
        <v>3</v>
      </c>
      <c r="BU37" s="79">
        <v>2</v>
      </c>
      <c r="BV37" s="79">
        <v>3</v>
      </c>
      <c r="BW37" s="79">
        <v>1</v>
      </c>
      <c r="BX37" s="79">
        <v>4</v>
      </c>
      <c r="BY37" s="79">
        <v>2</v>
      </c>
      <c r="BZ37" s="79">
        <v>3</v>
      </c>
      <c r="CA37" s="79">
        <v>2</v>
      </c>
      <c r="CB37" s="79">
        <v>3</v>
      </c>
      <c r="CC37" s="79">
        <v>2</v>
      </c>
      <c r="CD37" s="79">
        <v>2</v>
      </c>
      <c r="CE37" s="79">
        <v>12</v>
      </c>
      <c r="CF37" s="79">
        <v>12</v>
      </c>
      <c r="CG37" s="79">
        <v>12</v>
      </c>
      <c r="CH37" s="79">
        <v>12</v>
      </c>
      <c r="CI37" s="79">
        <v>12</v>
      </c>
      <c r="CJ37" s="87">
        <v>60</v>
      </c>
      <c r="CK37" s="11">
        <v>33</v>
      </c>
      <c r="CL37" s="6">
        <f t="shared" si="6"/>
        <v>0</v>
      </c>
      <c r="CM37" s="1"/>
      <c r="CN37" s="59" t="s">
        <v>45</v>
      </c>
      <c r="CO37" s="4">
        <v>12</v>
      </c>
      <c r="CP37" s="4">
        <v>12</v>
      </c>
      <c r="CQ37" s="4">
        <v>12</v>
      </c>
      <c r="CR37" s="4">
        <v>12</v>
      </c>
      <c r="CS37" s="13">
        <v>12</v>
      </c>
      <c r="CT37" s="60">
        <v>60</v>
      </c>
    </row>
    <row r="38" spans="1:98" ht="12.75">
      <c r="A38" s="1">
        <v>38</v>
      </c>
      <c r="B38" s="16" t="s">
        <v>33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1">
        <f>IF(ISBLANK($B38),"",SUM(C38))</f>
        <v>0</v>
      </c>
      <c r="BH38" s="1">
        <f>IF(ISBLANK($B38),"",SUM(D38:G38))</f>
        <v>0</v>
      </c>
      <c r="BI38" s="1">
        <f>IF(ISBLANK($B38),"",SUM(H38:I38))</f>
        <v>0</v>
      </c>
      <c r="BJ38" s="1">
        <f>IF(ISBLANK($B38),"",SUM(J38:K38))</f>
        <v>0</v>
      </c>
      <c r="BK38" s="1">
        <f>IF(ISBLANK($B38),"",SUM(L38:M38))</f>
        <v>0</v>
      </c>
      <c r="BL38" s="1">
        <f>IF(ISBLANK($B38),"",SUM(N38))</f>
        <v>0</v>
      </c>
      <c r="BM38" s="1">
        <f>IF(ISBLANK($B38),"",SUM(O38:P38))</f>
        <v>0</v>
      </c>
      <c r="BN38" s="1">
        <f>IF(ISBLANK($B38),"",SUM(Q38))</f>
        <v>0</v>
      </c>
      <c r="BO38" s="1">
        <f>IF(ISBLANK($B38),"",SUM(R38:S38))</f>
        <v>0</v>
      </c>
      <c r="BP38" s="1">
        <f>IF(ISBLANK($B38),"",SUM(T38:W38))</f>
        <v>0</v>
      </c>
      <c r="BQ38" s="1">
        <f>IF(ISBLANK($B38),"",SUM(X38:Z38))</f>
        <v>0</v>
      </c>
      <c r="BR38" s="1">
        <f>IF(ISBLANK($B38),"",SUM(AA38:AC38))</f>
        <v>0</v>
      </c>
      <c r="BS38" s="1">
        <f>IF(ISBLANK($B38),"",SUM(AD38:AF38))</f>
        <v>0</v>
      </c>
      <c r="BT38" s="1">
        <f>IF(ISBLANK($B38),"",SUM(AG38:AI38))</f>
        <v>0</v>
      </c>
      <c r="BU38" s="1">
        <f>IF(ISBLANK($B38),"",SUM(AJ38:AK38))</f>
        <v>0</v>
      </c>
      <c r="BV38" s="1">
        <f>IF(ISBLANK($B38),"",SUM(AL38:AM38))</f>
        <v>0</v>
      </c>
      <c r="BW38" s="1">
        <f>IF(ISBLANK($B38),"",SUM(AN38))</f>
        <v>0</v>
      </c>
      <c r="BX38" s="1">
        <f>IF(ISBLANK($B38),"",SUM(AO38:AR38))</f>
        <v>0</v>
      </c>
      <c r="BY38" s="1">
        <f>IF(ISBLANK($B38),"",SUM(AS38:AT38))</f>
        <v>0</v>
      </c>
      <c r="BZ38" s="1">
        <f>IF(ISBLANK($B38),"",SUM(AU38:AW38))</f>
        <v>0</v>
      </c>
      <c r="CA38" s="1">
        <f>IF(ISBLANK($B38),"",SUM(AX38:AY38))</f>
        <v>0</v>
      </c>
      <c r="CB38" s="1">
        <f>IF(ISBLANK($B38),"",SUM(AZ38:BB38))</f>
        <v>0</v>
      </c>
      <c r="CC38" s="1">
        <f>IF(ISBLANK($B38),"",SUM(BC38:BD38))</f>
        <v>0</v>
      </c>
      <c r="CD38" s="1">
        <f>IF(ISBLANK($B38),"",SUM(BE38:BF38))</f>
        <v>0</v>
      </c>
      <c r="CE38" s="1">
        <f>IF(ISBLANK($B38),"",SUM(BG38:BK38))</f>
        <v>0</v>
      </c>
      <c r="CF38" s="1">
        <f>IF(ISBLANK($B38),"",SUM(BL38:BP38))</f>
        <v>0</v>
      </c>
      <c r="CG38" s="1">
        <f>IF(ISBLANK($B38),"",SUM(BQ38:BT38))</f>
        <v>0</v>
      </c>
      <c r="CH38" s="1">
        <f>IF(ISBLANK($B38),"",SUM(BU38:BY38))</f>
        <v>0</v>
      </c>
      <c r="CI38" s="1">
        <f>IF(ISBLANK($B38),"",SUM(BZ38:CD38))</f>
        <v>0</v>
      </c>
      <c r="CJ38" s="19">
        <f>IF(ISBLANK($B38),"",SUM(CE38:CI38))</f>
        <v>0</v>
      </c>
      <c r="CK38" s="11">
        <v>34</v>
      </c>
      <c r="CL38" s="6">
        <f t="shared" si="6"/>
        <v>0</v>
      </c>
      <c r="CM38" s="1"/>
      <c r="CN38" s="16" t="str">
        <f>B38</f>
        <v>A01</v>
      </c>
      <c r="CO38" s="22">
        <f>IF(ISBLANK($B38),"",CE38/60)</f>
        <v>0</v>
      </c>
      <c r="CP38" s="22">
        <f aca="true" t="shared" si="24" ref="CP38:CT53">IF(ISBLANK($B38),"",CF38/60)</f>
        <v>0</v>
      </c>
      <c r="CQ38" s="22">
        <f t="shared" si="24"/>
        <v>0</v>
      </c>
      <c r="CR38" s="22">
        <f t="shared" si="24"/>
        <v>0</v>
      </c>
      <c r="CS38" s="22">
        <f t="shared" si="24"/>
        <v>0</v>
      </c>
      <c r="CT38" s="23">
        <f t="shared" si="24"/>
        <v>0</v>
      </c>
    </row>
    <row r="39" spans="1:98" ht="12.75">
      <c r="A39" s="1">
        <v>39</v>
      </c>
      <c r="B39" s="16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1">
        <f aca="true" t="shared" si="25" ref="BG39:BG79">IF(ISBLANK($B39),"",SUM(C39))</f>
      </c>
      <c r="BH39" s="1">
        <f aca="true" t="shared" si="26" ref="BH39:BH79">IF(ISBLANK($B39),"",SUM(D39:G39))</f>
      </c>
      <c r="BI39" s="1">
        <f aca="true" t="shared" si="27" ref="BI39:BI79">IF(ISBLANK($B39),"",SUM(H39:I39))</f>
      </c>
      <c r="BJ39" s="1">
        <f aca="true" t="shared" si="28" ref="BJ39:BJ79">IF(ISBLANK($B39),"",SUM(J39:K39))</f>
      </c>
      <c r="BK39" s="1">
        <f aca="true" t="shared" si="29" ref="BK39:BK79">IF(ISBLANK($B39),"",SUM(L39:M39))</f>
      </c>
      <c r="BL39" s="1">
        <f aca="true" t="shared" si="30" ref="BL39:BL79">IF(ISBLANK($B39),"",SUM(N39))</f>
      </c>
      <c r="BM39" s="1">
        <f aca="true" t="shared" si="31" ref="BM39:BM79">IF(ISBLANK($B39),"",SUM(O39:P39))</f>
      </c>
      <c r="BN39" s="1">
        <f aca="true" t="shared" si="32" ref="BN39:BN79">IF(ISBLANK($B39),"",SUM(Q39))</f>
      </c>
      <c r="BO39" s="1">
        <f aca="true" t="shared" si="33" ref="BO39:BO79">IF(ISBLANK($B39),"",SUM(R39:S39))</f>
      </c>
      <c r="BP39" s="1">
        <f aca="true" t="shared" si="34" ref="BP39:BP79">IF(ISBLANK($B39),"",SUM(T39:W39))</f>
      </c>
      <c r="BQ39" s="1">
        <f aca="true" t="shared" si="35" ref="BQ39:BQ79">IF(ISBLANK($B39),"",SUM(X39:Z39))</f>
      </c>
      <c r="BR39" s="1">
        <f aca="true" t="shared" si="36" ref="BR39:BR79">IF(ISBLANK($B39),"",SUM(AA39:AC39))</f>
      </c>
      <c r="BS39" s="1">
        <f aca="true" t="shared" si="37" ref="BS39:BS79">IF(ISBLANK($B39),"",SUM(AD39:AF39))</f>
      </c>
      <c r="BT39" s="1">
        <f aca="true" t="shared" si="38" ref="BT39:BT79">IF(ISBLANK($B39),"",SUM(AG39:AI39))</f>
      </c>
      <c r="BU39" s="1">
        <f aca="true" t="shared" si="39" ref="BU39:BU79">IF(ISBLANK($B39),"",SUM(AJ39:AK39))</f>
      </c>
      <c r="BV39" s="1">
        <f aca="true" t="shared" si="40" ref="BV39:BV79">IF(ISBLANK($B39),"",SUM(AL39:AM39))</f>
      </c>
      <c r="BW39" s="1">
        <f aca="true" t="shared" si="41" ref="BW39:BW79">IF(ISBLANK($B39),"",SUM(AN39))</f>
      </c>
      <c r="BX39" s="1">
        <f aca="true" t="shared" si="42" ref="BX39:BX79">IF(ISBLANK($B39),"",SUM(AO39:AR39))</f>
      </c>
      <c r="BY39" s="1">
        <f aca="true" t="shared" si="43" ref="BY39:BY79">IF(ISBLANK($B39),"",SUM(AS39:AT39))</f>
      </c>
      <c r="BZ39" s="1">
        <f aca="true" t="shared" si="44" ref="BZ39:BZ79">IF(ISBLANK($B39),"",SUM(AU39:AW39))</f>
      </c>
      <c r="CA39" s="1">
        <f aca="true" t="shared" si="45" ref="CA39:CA79">IF(ISBLANK($B39),"",SUM(AX39:AY39))</f>
      </c>
      <c r="CB39" s="1">
        <f aca="true" t="shared" si="46" ref="CB39:CB79">IF(ISBLANK($B39),"",SUM(AZ39:BB39))</f>
      </c>
      <c r="CC39" s="1">
        <f aca="true" t="shared" si="47" ref="CC39:CC79">IF(ISBLANK($B39),"",SUM(BC39:BD39))</f>
      </c>
      <c r="CD39" s="1">
        <f aca="true" t="shared" si="48" ref="CD39:CD79">IF(ISBLANK($B39),"",SUM(BE39:BF39))</f>
      </c>
      <c r="CE39" s="1">
        <f aca="true" t="shared" si="49" ref="CE39:CE79">IF(ISBLANK($B39),"",SUM(BG39:BK39))</f>
      </c>
      <c r="CF39" s="1">
        <f aca="true" t="shared" si="50" ref="CF39:CF79">IF(ISBLANK($B39),"",SUM(BL39:BP39))</f>
      </c>
      <c r="CG39" s="1">
        <f aca="true" t="shared" si="51" ref="CG39:CG79">IF(ISBLANK($B39),"",SUM(BQ39:BT39))</f>
      </c>
      <c r="CH39" s="1">
        <f aca="true" t="shared" si="52" ref="CH39:CH79">IF(ISBLANK($B39),"",SUM(BU39:BY39))</f>
      </c>
      <c r="CI39" s="1">
        <f aca="true" t="shared" si="53" ref="CI39:CI79">IF(ISBLANK($B39),"",SUM(BZ39:CD39))</f>
      </c>
      <c r="CJ39" s="19">
        <f aca="true" t="shared" si="54" ref="CJ39:CJ79">IF(ISBLANK($B39),"",SUM(CE39:CI39))</f>
      </c>
      <c r="CK39" s="11">
        <v>35</v>
      </c>
      <c r="CL39" s="6">
        <f t="shared" si="6"/>
        <v>0</v>
      </c>
      <c r="CM39" s="1"/>
      <c r="CN39" s="16">
        <f aca="true" t="shared" si="55" ref="CN39:CN79">B39</f>
        <v>0</v>
      </c>
      <c r="CO39" s="22">
        <f aca="true" t="shared" si="56" ref="CO39:CT79">IF(ISBLANK($B39),"",CE39/60)</f>
      </c>
      <c r="CP39" s="22">
        <f t="shared" si="24"/>
      </c>
      <c r="CQ39" s="22">
        <f t="shared" si="24"/>
      </c>
      <c r="CR39" s="22">
        <f t="shared" si="24"/>
      </c>
      <c r="CS39" s="22">
        <f t="shared" si="24"/>
      </c>
      <c r="CT39" s="23">
        <f t="shared" si="24"/>
      </c>
    </row>
    <row r="40" spans="1:98" ht="12.75">
      <c r="A40" s="1">
        <v>40</v>
      </c>
      <c r="B40" s="16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1">
        <f t="shared" si="25"/>
      </c>
      <c r="BH40" s="1">
        <f t="shared" si="26"/>
      </c>
      <c r="BI40" s="1">
        <f t="shared" si="27"/>
      </c>
      <c r="BJ40" s="1">
        <f t="shared" si="28"/>
      </c>
      <c r="BK40" s="1">
        <f t="shared" si="29"/>
      </c>
      <c r="BL40" s="1">
        <f t="shared" si="30"/>
      </c>
      <c r="BM40" s="1">
        <f t="shared" si="31"/>
      </c>
      <c r="BN40" s="1">
        <f t="shared" si="32"/>
      </c>
      <c r="BO40" s="1">
        <f t="shared" si="33"/>
      </c>
      <c r="BP40" s="1">
        <f t="shared" si="34"/>
      </c>
      <c r="BQ40" s="1">
        <f t="shared" si="35"/>
      </c>
      <c r="BR40" s="1">
        <f t="shared" si="36"/>
      </c>
      <c r="BS40" s="1">
        <f t="shared" si="37"/>
      </c>
      <c r="BT40" s="1">
        <f t="shared" si="38"/>
      </c>
      <c r="BU40" s="1">
        <f t="shared" si="39"/>
      </c>
      <c r="BV40" s="1">
        <f t="shared" si="40"/>
      </c>
      <c r="BW40" s="1">
        <f t="shared" si="41"/>
      </c>
      <c r="BX40" s="1">
        <f t="shared" si="42"/>
      </c>
      <c r="BY40" s="1">
        <f t="shared" si="43"/>
      </c>
      <c r="BZ40" s="1">
        <f t="shared" si="44"/>
      </c>
      <c r="CA40" s="1">
        <f t="shared" si="45"/>
      </c>
      <c r="CB40" s="1">
        <f t="shared" si="46"/>
      </c>
      <c r="CC40" s="1">
        <f t="shared" si="47"/>
      </c>
      <c r="CD40" s="1">
        <f t="shared" si="48"/>
      </c>
      <c r="CE40" s="1">
        <f t="shared" si="49"/>
      </c>
      <c r="CF40" s="1">
        <f t="shared" si="50"/>
      </c>
      <c r="CG40" s="1">
        <f t="shared" si="51"/>
      </c>
      <c r="CH40" s="1">
        <f t="shared" si="52"/>
      </c>
      <c r="CI40" s="1">
        <f t="shared" si="53"/>
      </c>
      <c r="CJ40" s="19">
        <f t="shared" si="54"/>
      </c>
      <c r="CK40" s="11">
        <v>36</v>
      </c>
      <c r="CL40" s="6">
        <f t="shared" si="6"/>
        <v>0</v>
      </c>
      <c r="CM40" s="1"/>
      <c r="CN40" s="16">
        <f t="shared" si="55"/>
        <v>0</v>
      </c>
      <c r="CO40" s="22">
        <f t="shared" si="56"/>
      </c>
      <c r="CP40" s="22">
        <f t="shared" si="24"/>
      </c>
      <c r="CQ40" s="22">
        <f t="shared" si="24"/>
      </c>
      <c r="CR40" s="22">
        <f t="shared" si="24"/>
      </c>
      <c r="CS40" s="22">
        <f t="shared" si="24"/>
      </c>
      <c r="CT40" s="23">
        <f t="shared" si="24"/>
      </c>
    </row>
    <row r="41" spans="1:98" ht="12.75">
      <c r="A41" s="1">
        <v>41</v>
      </c>
      <c r="B41" s="16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1">
        <f t="shared" si="25"/>
      </c>
      <c r="BH41" s="1">
        <f t="shared" si="26"/>
      </c>
      <c r="BI41" s="1">
        <f t="shared" si="27"/>
      </c>
      <c r="BJ41" s="1">
        <f t="shared" si="28"/>
      </c>
      <c r="BK41" s="1">
        <f t="shared" si="29"/>
      </c>
      <c r="BL41" s="1">
        <f t="shared" si="30"/>
      </c>
      <c r="BM41" s="1">
        <f t="shared" si="31"/>
      </c>
      <c r="BN41" s="1">
        <f t="shared" si="32"/>
      </c>
      <c r="BO41" s="1">
        <f t="shared" si="33"/>
      </c>
      <c r="BP41" s="1">
        <f t="shared" si="34"/>
      </c>
      <c r="BQ41" s="1">
        <f t="shared" si="35"/>
      </c>
      <c r="BR41" s="1">
        <f t="shared" si="36"/>
      </c>
      <c r="BS41" s="1">
        <f t="shared" si="37"/>
      </c>
      <c r="BT41" s="1">
        <f t="shared" si="38"/>
      </c>
      <c r="BU41" s="1">
        <f t="shared" si="39"/>
      </c>
      <c r="BV41" s="1">
        <f t="shared" si="40"/>
      </c>
      <c r="BW41" s="1">
        <f t="shared" si="41"/>
      </c>
      <c r="BX41" s="1">
        <f t="shared" si="42"/>
      </c>
      <c r="BY41" s="1">
        <f t="shared" si="43"/>
      </c>
      <c r="BZ41" s="1">
        <f t="shared" si="44"/>
      </c>
      <c r="CA41" s="1">
        <f t="shared" si="45"/>
      </c>
      <c r="CB41" s="1">
        <f t="shared" si="46"/>
      </c>
      <c r="CC41" s="1">
        <f t="shared" si="47"/>
      </c>
      <c r="CD41" s="1">
        <f t="shared" si="48"/>
      </c>
      <c r="CE41" s="1">
        <f t="shared" si="49"/>
      </c>
      <c r="CF41" s="1">
        <f t="shared" si="50"/>
      </c>
      <c r="CG41" s="1">
        <f t="shared" si="51"/>
      </c>
      <c r="CH41" s="1">
        <f t="shared" si="52"/>
      </c>
      <c r="CI41" s="1">
        <f t="shared" si="53"/>
      </c>
      <c r="CJ41" s="19">
        <f t="shared" si="54"/>
      </c>
      <c r="CK41" s="11">
        <v>37</v>
      </c>
      <c r="CL41" s="6">
        <f t="shared" si="6"/>
        <v>0</v>
      </c>
      <c r="CM41" s="1"/>
      <c r="CN41" s="16">
        <f t="shared" si="55"/>
        <v>0</v>
      </c>
      <c r="CO41" s="22">
        <f t="shared" si="56"/>
      </c>
      <c r="CP41" s="22">
        <f t="shared" si="24"/>
      </c>
      <c r="CQ41" s="22">
        <f t="shared" si="24"/>
      </c>
      <c r="CR41" s="22">
        <f t="shared" si="24"/>
      </c>
      <c r="CS41" s="22">
        <f t="shared" si="24"/>
      </c>
      <c r="CT41" s="23">
        <f t="shared" si="24"/>
      </c>
    </row>
    <row r="42" spans="1:98" ht="12.75">
      <c r="A42" s="1">
        <v>42</v>
      </c>
      <c r="B42" s="16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1">
        <f t="shared" si="25"/>
      </c>
      <c r="BH42" s="1">
        <f t="shared" si="26"/>
      </c>
      <c r="BI42" s="1">
        <f t="shared" si="27"/>
      </c>
      <c r="BJ42" s="1">
        <f t="shared" si="28"/>
      </c>
      <c r="BK42" s="1">
        <f t="shared" si="29"/>
      </c>
      <c r="BL42" s="1">
        <f t="shared" si="30"/>
      </c>
      <c r="BM42" s="1">
        <f t="shared" si="31"/>
      </c>
      <c r="BN42" s="1">
        <f t="shared" si="32"/>
      </c>
      <c r="BO42" s="1">
        <f t="shared" si="33"/>
      </c>
      <c r="BP42" s="1">
        <f t="shared" si="34"/>
      </c>
      <c r="BQ42" s="1">
        <f t="shared" si="35"/>
      </c>
      <c r="BR42" s="1">
        <f t="shared" si="36"/>
      </c>
      <c r="BS42" s="1">
        <f t="shared" si="37"/>
      </c>
      <c r="BT42" s="1">
        <f t="shared" si="38"/>
      </c>
      <c r="BU42" s="1">
        <f t="shared" si="39"/>
      </c>
      <c r="BV42" s="1">
        <f t="shared" si="40"/>
      </c>
      <c r="BW42" s="1">
        <f t="shared" si="41"/>
      </c>
      <c r="BX42" s="1">
        <f t="shared" si="42"/>
      </c>
      <c r="BY42" s="1">
        <f t="shared" si="43"/>
      </c>
      <c r="BZ42" s="1">
        <f t="shared" si="44"/>
      </c>
      <c r="CA42" s="1">
        <f t="shared" si="45"/>
      </c>
      <c r="CB42" s="1">
        <f t="shared" si="46"/>
      </c>
      <c r="CC42" s="1">
        <f t="shared" si="47"/>
      </c>
      <c r="CD42" s="1">
        <f t="shared" si="48"/>
      </c>
      <c r="CE42" s="1">
        <f t="shared" si="49"/>
      </c>
      <c r="CF42" s="1">
        <f t="shared" si="50"/>
      </c>
      <c r="CG42" s="1">
        <f t="shared" si="51"/>
      </c>
      <c r="CH42" s="1">
        <f t="shared" si="52"/>
      </c>
      <c r="CI42" s="1">
        <f t="shared" si="53"/>
      </c>
      <c r="CJ42" s="19">
        <f t="shared" si="54"/>
      </c>
      <c r="CK42" s="11">
        <v>38</v>
      </c>
      <c r="CL42" s="6">
        <f t="shared" si="6"/>
        <v>0</v>
      </c>
      <c r="CM42" s="1"/>
      <c r="CN42" s="16">
        <f t="shared" si="55"/>
        <v>0</v>
      </c>
      <c r="CO42" s="22">
        <f t="shared" si="56"/>
      </c>
      <c r="CP42" s="22">
        <f t="shared" si="24"/>
      </c>
      <c r="CQ42" s="22">
        <f t="shared" si="24"/>
      </c>
      <c r="CR42" s="22">
        <f t="shared" si="24"/>
      </c>
      <c r="CS42" s="22">
        <f t="shared" si="24"/>
      </c>
      <c r="CT42" s="23">
        <f t="shared" si="24"/>
      </c>
    </row>
    <row r="43" spans="1:98" ht="12.75">
      <c r="A43" s="1">
        <v>43</v>
      </c>
      <c r="B43" s="16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1">
        <f t="shared" si="25"/>
      </c>
      <c r="BH43" s="1">
        <f t="shared" si="26"/>
      </c>
      <c r="BI43" s="1">
        <f t="shared" si="27"/>
      </c>
      <c r="BJ43" s="1">
        <f t="shared" si="28"/>
      </c>
      <c r="BK43" s="1">
        <f t="shared" si="29"/>
      </c>
      <c r="BL43" s="1">
        <f t="shared" si="30"/>
      </c>
      <c r="BM43" s="1">
        <f t="shared" si="31"/>
      </c>
      <c r="BN43" s="1">
        <f t="shared" si="32"/>
      </c>
      <c r="BO43" s="1">
        <f t="shared" si="33"/>
      </c>
      <c r="BP43" s="1">
        <f t="shared" si="34"/>
      </c>
      <c r="BQ43" s="1">
        <f t="shared" si="35"/>
      </c>
      <c r="BR43" s="1">
        <f t="shared" si="36"/>
      </c>
      <c r="BS43" s="1">
        <f t="shared" si="37"/>
      </c>
      <c r="BT43" s="1">
        <f t="shared" si="38"/>
      </c>
      <c r="BU43" s="1">
        <f t="shared" si="39"/>
      </c>
      <c r="BV43" s="1">
        <f t="shared" si="40"/>
      </c>
      <c r="BW43" s="1">
        <f t="shared" si="41"/>
      </c>
      <c r="BX43" s="1">
        <f t="shared" si="42"/>
      </c>
      <c r="BY43" s="1">
        <f t="shared" si="43"/>
      </c>
      <c r="BZ43" s="1">
        <f t="shared" si="44"/>
      </c>
      <c r="CA43" s="1">
        <f t="shared" si="45"/>
      </c>
      <c r="CB43" s="1">
        <f t="shared" si="46"/>
      </c>
      <c r="CC43" s="1">
        <f t="shared" si="47"/>
      </c>
      <c r="CD43" s="1">
        <f t="shared" si="48"/>
      </c>
      <c r="CE43" s="1">
        <f t="shared" si="49"/>
      </c>
      <c r="CF43" s="1">
        <f t="shared" si="50"/>
      </c>
      <c r="CG43" s="1">
        <f t="shared" si="51"/>
      </c>
      <c r="CH43" s="1">
        <f t="shared" si="52"/>
      </c>
      <c r="CI43" s="1">
        <f t="shared" si="53"/>
      </c>
      <c r="CJ43" s="19">
        <f t="shared" si="54"/>
      </c>
      <c r="CK43" s="11">
        <v>39</v>
      </c>
      <c r="CL43" s="6">
        <f t="shared" si="6"/>
        <v>0</v>
      </c>
      <c r="CM43" s="1"/>
      <c r="CN43" s="16">
        <f t="shared" si="55"/>
        <v>0</v>
      </c>
      <c r="CO43" s="22">
        <f t="shared" si="56"/>
      </c>
      <c r="CP43" s="22">
        <f t="shared" si="24"/>
      </c>
      <c r="CQ43" s="22">
        <f t="shared" si="24"/>
      </c>
      <c r="CR43" s="22">
        <f t="shared" si="24"/>
      </c>
      <c r="CS43" s="22">
        <f t="shared" si="24"/>
      </c>
      <c r="CT43" s="23">
        <f t="shared" si="24"/>
      </c>
    </row>
    <row r="44" spans="1:98" ht="12.75">
      <c r="A44" s="1">
        <v>44</v>
      </c>
      <c r="B44" s="16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1">
        <f t="shared" si="25"/>
      </c>
      <c r="BH44" s="1">
        <f t="shared" si="26"/>
      </c>
      <c r="BI44" s="1">
        <f t="shared" si="27"/>
      </c>
      <c r="BJ44" s="1">
        <f t="shared" si="28"/>
      </c>
      <c r="BK44" s="1">
        <f t="shared" si="29"/>
      </c>
      <c r="BL44" s="1">
        <f t="shared" si="30"/>
      </c>
      <c r="BM44" s="1">
        <f t="shared" si="31"/>
      </c>
      <c r="BN44" s="1">
        <f t="shared" si="32"/>
      </c>
      <c r="BO44" s="1">
        <f t="shared" si="33"/>
      </c>
      <c r="BP44" s="1">
        <f t="shared" si="34"/>
      </c>
      <c r="BQ44" s="1">
        <f t="shared" si="35"/>
      </c>
      <c r="BR44" s="1">
        <f t="shared" si="36"/>
      </c>
      <c r="BS44" s="1">
        <f t="shared" si="37"/>
      </c>
      <c r="BT44" s="1">
        <f t="shared" si="38"/>
      </c>
      <c r="BU44" s="1">
        <f t="shared" si="39"/>
      </c>
      <c r="BV44" s="1">
        <f t="shared" si="40"/>
      </c>
      <c r="BW44" s="1">
        <f t="shared" si="41"/>
      </c>
      <c r="BX44" s="1">
        <f t="shared" si="42"/>
      </c>
      <c r="BY44" s="1">
        <f t="shared" si="43"/>
      </c>
      <c r="BZ44" s="1">
        <f t="shared" si="44"/>
      </c>
      <c r="CA44" s="1">
        <f t="shared" si="45"/>
      </c>
      <c r="CB44" s="1">
        <f t="shared" si="46"/>
      </c>
      <c r="CC44" s="1">
        <f t="shared" si="47"/>
      </c>
      <c r="CD44" s="1">
        <f t="shared" si="48"/>
      </c>
      <c r="CE44" s="1">
        <f t="shared" si="49"/>
      </c>
      <c r="CF44" s="1">
        <f t="shared" si="50"/>
      </c>
      <c r="CG44" s="1">
        <f t="shared" si="51"/>
      </c>
      <c r="CH44" s="1">
        <f t="shared" si="52"/>
      </c>
      <c r="CI44" s="1">
        <f t="shared" si="53"/>
      </c>
      <c r="CJ44" s="19">
        <f t="shared" si="54"/>
      </c>
      <c r="CK44" s="11">
        <v>40</v>
      </c>
      <c r="CL44" s="6">
        <f t="shared" si="6"/>
        <v>0</v>
      </c>
      <c r="CM44" s="1"/>
      <c r="CN44" s="16">
        <f t="shared" si="55"/>
        <v>0</v>
      </c>
      <c r="CO44" s="22">
        <f t="shared" si="56"/>
      </c>
      <c r="CP44" s="22">
        <f t="shared" si="24"/>
      </c>
      <c r="CQ44" s="22">
        <f t="shared" si="24"/>
      </c>
      <c r="CR44" s="22">
        <f t="shared" si="24"/>
      </c>
      <c r="CS44" s="22">
        <f t="shared" si="24"/>
      </c>
      <c r="CT44" s="23">
        <f t="shared" si="24"/>
      </c>
    </row>
    <row r="45" spans="1:98" ht="12.75">
      <c r="A45" s="1">
        <v>45</v>
      </c>
      <c r="B45" s="16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1">
        <f t="shared" si="25"/>
      </c>
      <c r="BH45" s="1">
        <f t="shared" si="26"/>
      </c>
      <c r="BI45" s="1">
        <f t="shared" si="27"/>
      </c>
      <c r="BJ45" s="1">
        <f t="shared" si="28"/>
      </c>
      <c r="BK45" s="1">
        <f t="shared" si="29"/>
      </c>
      <c r="BL45" s="1">
        <f t="shared" si="30"/>
      </c>
      <c r="BM45" s="1">
        <f t="shared" si="31"/>
      </c>
      <c r="BN45" s="1">
        <f t="shared" si="32"/>
      </c>
      <c r="BO45" s="1">
        <f t="shared" si="33"/>
      </c>
      <c r="BP45" s="1">
        <f t="shared" si="34"/>
      </c>
      <c r="BQ45" s="1">
        <f t="shared" si="35"/>
      </c>
      <c r="BR45" s="1">
        <f t="shared" si="36"/>
      </c>
      <c r="BS45" s="1">
        <f t="shared" si="37"/>
      </c>
      <c r="BT45" s="1">
        <f t="shared" si="38"/>
      </c>
      <c r="BU45" s="1">
        <f t="shared" si="39"/>
      </c>
      <c r="BV45" s="1">
        <f t="shared" si="40"/>
      </c>
      <c r="BW45" s="1">
        <f t="shared" si="41"/>
      </c>
      <c r="BX45" s="1">
        <f t="shared" si="42"/>
      </c>
      <c r="BY45" s="1">
        <f t="shared" si="43"/>
      </c>
      <c r="BZ45" s="1">
        <f t="shared" si="44"/>
      </c>
      <c r="CA45" s="1">
        <f t="shared" si="45"/>
      </c>
      <c r="CB45" s="1">
        <f t="shared" si="46"/>
      </c>
      <c r="CC45" s="1">
        <f t="shared" si="47"/>
      </c>
      <c r="CD45" s="1">
        <f t="shared" si="48"/>
      </c>
      <c r="CE45" s="1">
        <f t="shared" si="49"/>
      </c>
      <c r="CF45" s="1">
        <f t="shared" si="50"/>
      </c>
      <c r="CG45" s="1">
        <f t="shared" si="51"/>
      </c>
      <c r="CH45" s="1">
        <f t="shared" si="52"/>
      </c>
      <c r="CI45" s="1">
        <f t="shared" si="53"/>
      </c>
      <c r="CJ45" s="19">
        <f t="shared" si="54"/>
      </c>
      <c r="CK45" s="11">
        <v>41</v>
      </c>
      <c r="CL45" s="6">
        <f t="shared" si="6"/>
        <v>0</v>
      </c>
      <c r="CM45" s="1"/>
      <c r="CN45" s="16">
        <f t="shared" si="55"/>
        <v>0</v>
      </c>
      <c r="CO45" s="22">
        <f t="shared" si="56"/>
      </c>
      <c r="CP45" s="22">
        <f t="shared" si="24"/>
      </c>
      <c r="CQ45" s="22">
        <f t="shared" si="24"/>
      </c>
      <c r="CR45" s="22">
        <f t="shared" si="24"/>
      </c>
      <c r="CS45" s="22">
        <f t="shared" si="24"/>
      </c>
      <c r="CT45" s="23">
        <f t="shared" si="24"/>
      </c>
    </row>
    <row r="46" spans="1:98" ht="12.75">
      <c r="A46" s="1">
        <v>46</v>
      </c>
      <c r="B46" s="16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1">
        <f t="shared" si="25"/>
      </c>
      <c r="BH46" s="1">
        <f t="shared" si="26"/>
      </c>
      <c r="BI46" s="1">
        <f t="shared" si="27"/>
      </c>
      <c r="BJ46" s="1">
        <f t="shared" si="28"/>
      </c>
      <c r="BK46" s="1">
        <f t="shared" si="29"/>
      </c>
      <c r="BL46" s="1">
        <f t="shared" si="30"/>
      </c>
      <c r="BM46" s="1">
        <f t="shared" si="31"/>
      </c>
      <c r="BN46" s="1">
        <f t="shared" si="32"/>
      </c>
      <c r="BO46" s="1">
        <f t="shared" si="33"/>
      </c>
      <c r="BP46" s="1">
        <f t="shared" si="34"/>
      </c>
      <c r="BQ46" s="1">
        <f t="shared" si="35"/>
      </c>
      <c r="BR46" s="1">
        <f t="shared" si="36"/>
      </c>
      <c r="BS46" s="1">
        <f t="shared" si="37"/>
      </c>
      <c r="BT46" s="1">
        <f t="shared" si="38"/>
      </c>
      <c r="BU46" s="1">
        <f t="shared" si="39"/>
      </c>
      <c r="BV46" s="1">
        <f t="shared" si="40"/>
      </c>
      <c r="BW46" s="1">
        <f t="shared" si="41"/>
      </c>
      <c r="BX46" s="1">
        <f t="shared" si="42"/>
      </c>
      <c r="BY46" s="1">
        <f t="shared" si="43"/>
      </c>
      <c r="BZ46" s="1">
        <f t="shared" si="44"/>
      </c>
      <c r="CA46" s="1">
        <f t="shared" si="45"/>
      </c>
      <c r="CB46" s="1">
        <f t="shared" si="46"/>
      </c>
      <c r="CC46" s="1">
        <f t="shared" si="47"/>
      </c>
      <c r="CD46" s="1">
        <f t="shared" si="48"/>
      </c>
      <c r="CE46" s="1">
        <f t="shared" si="49"/>
      </c>
      <c r="CF46" s="1">
        <f t="shared" si="50"/>
      </c>
      <c r="CG46" s="1">
        <f t="shared" si="51"/>
      </c>
      <c r="CH46" s="1">
        <f t="shared" si="52"/>
      </c>
      <c r="CI46" s="1">
        <f t="shared" si="53"/>
      </c>
      <c r="CJ46" s="19">
        <f t="shared" si="54"/>
      </c>
      <c r="CK46" s="11">
        <v>42</v>
      </c>
      <c r="CL46" s="6">
        <f t="shared" si="6"/>
        <v>0</v>
      </c>
      <c r="CM46" s="1"/>
      <c r="CN46" s="16">
        <f t="shared" si="55"/>
        <v>0</v>
      </c>
      <c r="CO46" s="22">
        <f t="shared" si="56"/>
      </c>
      <c r="CP46" s="22">
        <f t="shared" si="24"/>
      </c>
      <c r="CQ46" s="22">
        <f t="shared" si="24"/>
      </c>
      <c r="CR46" s="22">
        <f t="shared" si="24"/>
      </c>
      <c r="CS46" s="22">
        <f t="shared" si="24"/>
      </c>
      <c r="CT46" s="23">
        <f t="shared" si="24"/>
      </c>
    </row>
    <row r="47" spans="1:98" ht="12.75">
      <c r="A47" s="1">
        <v>47</v>
      </c>
      <c r="B47" s="16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1">
        <f t="shared" si="25"/>
      </c>
      <c r="BH47" s="1">
        <f t="shared" si="26"/>
      </c>
      <c r="BI47" s="1">
        <f t="shared" si="27"/>
      </c>
      <c r="BJ47" s="1">
        <f t="shared" si="28"/>
      </c>
      <c r="BK47" s="1">
        <f t="shared" si="29"/>
      </c>
      <c r="BL47" s="1">
        <f t="shared" si="30"/>
      </c>
      <c r="BM47" s="1">
        <f t="shared" si="31"/>
      </c>
      <c r="BN47" s="1">
        <f t="shared" si="32"/>
      </c>
      <c r="BO47" s="1">
        <f t="shared" si="33"/>
      </c>
      <c r="BP47" s="1">
        <f t="shared" si="34"/>
      </c>
      <c r="BQ47" s="1">
        <f t="shared" si="35"/>
      </c>
      <c r="BR47" s="1">
        <f t="shared" si="36"/>
      </c>
      <c r="BS47" s="1">
        <f t="shared" si="37"/>
      </c>
      <c r="BT47" s="1">
        <f t="shared" si="38"/>
      </c>
      <c r="BU47" s="1">
        <f t="shared" si="39"/>
      </c>
      <c r="BV47" s="1">
        <f t="shared" si="40"/>
      </c>
      <c r="BW47" s="1">
        <f t="shared" si="41"/>
      </c>
      <c r="BX47" s="1">
        <f t="shared" si="42"/>
      </c>
      <c r="BY47" s="1">
        <f t="shared" si="43"/>
      </c>
      <c r="BZ47" s="1">
        <f t="shared" si="44"/>
      </c>
      <c r="CA47" s="1">
        <f t="shared" si="45"/>
      </c>
      <c r="CB47" s="1">
        <f t="shared" si="46"/>
      </c>
      <c r="CC47" s="1">
        <f t="shared" si="47"/>
      </c>
      <c r="CD47" s="1">
        <f t="shared" si="48"/>
      </c>
      <c r="CE47" s="1">
        <f t="shared" si="49"/>
      </c>
      <c r="CF47" s="1">
        <f t="shared" si="50"/>
      </c>
      <c r="CG47" s="1">
        <f t="shared" si="51"/>
      </c>
      <c r="CH47" s="1">
        <f t="shared" si="52"/>
      </c>
      <c r="CI47" s="1">
        <f t="shared" si="53"/>
      </c>
      <c r="CJ47" s="19">
        <f t="shared" si="54"/>
      </c>
      <c r="CK47" s="11">
        <v>43</v>
      </c>
      <c r="CL47" s="6">
        <f t="shared" si="6"/>
        <v>0</v>
      </c>
      <c r="CM47" s="1"/>
      <c r="CN47" s="16">
        <f t="shared" si="55"/>
        <v>0</v>
      </c>
      <c r="CO47" s="22">
        <f t="shared" si="56"/>
      </c>
      <c r="CP47" s="22">
        <f t="shared" si="24"/>
      </c>
      <c r="CQ47" s="22">
        <f t="shared" si="24"/>
      </c>
      <c r="CR47" s="22">
        <f t="shared" si="24"/>
      </c>
      <c r="CS47" s="22">
        <f t="shared" si="24"/>
      </c>
      <c r="CT47" s="23">
        <f t="shared" si="24"/>
      </c>
    </row>
    <row r="48" spans="1:98" ht="12.75">
      <c r="A48" s="1">
        <v>48</v>
      </c>
      <c r="B48" s="16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1">
        <f t="shared" si="25"/>
      </c>
      <c r="BH48" s="1">
        <f t="shared" si="26"/>
      </c>
      <c r="BI48" s="1">
        <f t="shared" si="27"/>
      </c>
      <c r="BJ48" s="1">
        <f t="shared" si="28"/>
      </c>
      <c r="BK48" s="1">
        <f t="shared" si="29"/>
      </c>
      <c r="BL48" s="1">
        <f t="shared" si="30"/>
      </c>
      <c r="BM48" s="1">
        <f t="shared" si="31"/>
      </c>
      <c r="BN48" s="1">
        <f t="shared" si="32"/>
      </c>
      <c r="BO48" s="1">
        <f t="shared" si="33"/>
      </c>
      <c r="BP48" s="1">
        <f t="shared" si="34"/>
      </c>
      <c r="BQ48" s="1">
        <f t="shared" si="35"/>
      </c>
      <c r="BR48" s="1">
        <f t="shared" si="36"/>
      </c>
      <c r="BS48" s="1">
        <f t="shared" si="37"/>
      </c>
      <c r="BT48" s="1">
        <f t="shared" si="38"/>
      </c>
      <c r="BU48" s="1">
        <f t="shared" si="39"/>
      </c>
      <c r="BV48" s="1">
        <f t="shared" si="40"/>
      </c>
      <c r="BW48" s="1">
        <f t="shared" si="41"/>
      </c>
      <c r="BX48" s="1">
        <f t="shared" si="42"/>
      </c>
      <c r="BY48" s="1">
        <f t="shared" si="43"/>
      </c>
      <c r="BZ48" s="1">
        <f t="shared" si="44"/>
      </c>
      <c r="CA48" s="1">
        <f t="shared" si="45"/>
      </c>
      <c r="CB48" s="1">
        <f t="shared" si="46"/>
      </c>
      <c r="CC48" s="1">
        <f t="shared" si="47"/>
      </c>
      <c r="CD48" s="1">
        <f t="shared" si="48"/>
      </c>
      <c r="CE48" s="1">
        <f t="shared" si="49"/>
      </c>
      <c r="CF48" s="1">
        <f t="shared" si="50"/>
      </c>
      <c r="CG48" s="1">
        <f t="shared" si="51"/>
      </c>
      <c r="CH48" s="1">
        <f t="shared" si="52"/>
      </c>
      <c r="CI48" s="1">
        <f t="shared" si="53"/>
      </c>
      <c r="CJ48" s="19">
        <f t="shared" si="54"/>
      </c>
      <c r="CK48" s="11">
        <v>44</v>
      </c>
      <c r="CL48" s="6">
        <f t="shared" si="6"/>
        <v>0</v>
      </c>
      <c r="CM48" s="1"/>
      <c r="CN48" s="16">
        <f t="shared" si="55"/>
        <v>0</v>
      </c>
      <c r="CO48" s="22">
        <f t="shared" si="56"/>
      </c>
      <c r="CP48" s="22">
        <f t="shared" si="24"/>
      </c>
      <c r="CQ48" s="22">
        <f t="shared" si="24"/>
      </c>
      <c r="CR48" s="22">
        <f t="shared" si="24"/>
      </c>
      <c r="CS48" s="22">
        <f t="shared" si="24"/>
      </c>
      <c r="CT48" s="23">
        <f t="shared" si="24"/>
      </c>
    </row>
    <row r="49" spans="1:98" ht="12.75">
      <c r="A49" s="1">
        <v>49</v>
      </c>
      <c r="B49" s="16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1">
        <f t="shared" si="25"/>
      </c>
      <c r="BH49" s="1">
        <f t="shared" si="26"/>
      </c>
      <c r="BI49" s="1">
        <f t="shared" si="27"/>
      </c>
      <c r="BJ49" s="1">
        <f t="shared" si="28"/>
      </c>
      <c r="BK49" s="1">
        <f t="shared" si="29"/>
      </c>
      <c r="BL49" s="1">
        <f t="shared" si="30"/>
      </c>
      <c r="BM49" s="1">
        <f t="shared" si="31"/>
      </c>
      <c r="BN49" s="1">
        <f t="shared" si="32"/>
      </c>
      <c r="BO49" s="1">
        <f t="shared" si="33"/>
      </c>
      <c r="BP49" s="1">
        <f t="shared" si="34"/>
      </c>
      <c r="BQ49" s="1">
        <f t="shared" si="35"/>
      </c>
      <c r="BR49" s="1">
        <f t="shared" si="36"/>
      </c>
      <c r="BS49" s="1">
        <f t="shared" si="37"/>
      </c>
      <c r="BT49" s="1">
        <f t="shared" si="38"/>
      </c>
      <c r="BU49" s="1">
        <f t="shared" si="39"/>
      </c>
      <c r="BV49" s="1">
        <f t="shared" si="40"/>
      </c>
      <c r="BW49" s="1">
        <f t="shared" si="41"/>
      </c>
      <c r="BX49" s="1">
        <f t="shared" si="42"/>
      </c>
      <c r="BY49" s="1">
        <f t="shared" si="43"/>
      </c>
      <c r="BZ49" s="1">
        <f t="shared" si="44"/>
      </c>
      <c r="CA49" s="1">
        <f t="shared" si="45"/>
      </c>
      <c r="CB49" s="1">
        <f t="shared" si="46"/>
      </c>
      <c r="CC49" s="1">
        <f t="shared" si="47"/>
      </c>
      <c r="CD49" s="1">
        <f t="shared" si="48"/>
      </c>
      <c r="CE49" s="1">
        <f t="shared" si="49"/>
      </c>
      <c r="CF49" s="1">
        <f t="shared" si="50"/>
      </c>
      <c r="CG49" s="1">
        <f t="shared" si="51"/>
      </c>
      <c r="CH49" s="1">
        <f t="shared" si="52"/>
      </c>
      <c r="CI49" s="1">
        <f t="shared" si="53"/>
      </c>
      <c r="CJ49" s="19">
        <f t="shared" si="54"/>
      </c>
      <c r="CK49" s="11">
        <v>45</v>
      </c>
      <c r="CL49" s="6">
        <f t="shared" si="6"/>
        <v>0</v>
      </c>
      <c r="CM49" s="1"/>
      <c r="CN49" s="16">
        <f t="shared" si="55"/>
        <v>0</v>
      </c>
      <c r="CO49" s="22">
        <f t="shared" si="56"/>
      </c>
      <c r="CP49" s="22">
        <f t="shared" si="24"/>
      </c>
      <c r="CQ49" s="22">
        <f t="shared" si="24"/>
      </c>
      <c r="CR49" s="22">
        <f t="shared" si="24"/>
      </c>
      <c r="CS49" s="22">
        <f t="shared" si="24"/>
      </c>
      <c r="CT49" s="23">
        <f t="shared" si="24"/>
      </c>
    </row>
    <row r="50" spans="1:98" ht="12.75">
      <c r="A50" s="1">
        <v>50</v>
      </c>
      <c r="B50" s="16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1">
        <f t="shared" si="25"/>
      </c>
      <c r="BH50" s="1">
        <f t="shared" si="26"/>
      </c>
      <c r="BI50" s="1">
        <f t="shared" si="27"/>
      </c>
      <c r="BJ50" s="1">
        <f t="shared" si="28"/>
      </c>
      <c r="BK50" s="1">
        <f t="shared" si="29"/>
      </c>
      <c r="BL50" s="1">
        <f t="shared" si="30"/>
      </c>
      <c r="BM50" s="1">
        <f t="shared" si="31"/>
      </c>
      <c r="BN50" s="1">
        <f t="shared" si="32"/>
      </c>
      <c r="BO50" s="1">
        <f t="shared" si="33"/>
      </c>
      <c r="BP50" s="1">
        <f t="shared" si="34"/>
      </c>
      <c r="BQ50" s="1">
        <f t="shared" si="35"/>
      </c>
      <c r="BR50" s="1">
        <f t="shared" si="36"/>
      </c>
      <c r="BS50" s="1">
        <f t="shared" si="37"/>
      </c>
      <c r="BT50" s="1">
        <f t="shared" si="38"/>
      </c>
      <c r="BU50" s="1">
        <f t="shared" si="39"/>
      </c>
      <c r="BV50" s="1">
        <f t="shared" si="40"/>
      </c>
      <c r="BW50" s="1">
        <f t="shared" si="41"/>
      </c>
      <c r="BX50" s="1">
        <f t="shared" si="42"/>
      </c>
      <c r="BY50" s="1">
        <f t="shared" si="43"/>
      </c>
      <c r="BZ50" s="1">
        <f t="shared" si="44"/>
      </c>
      <c r="CA50" s="1">
        <f t="shared" si="45"/>
      </c>
      <c r="CB50" s="1">
        <f t="shared" si="46"/>
      </c>
      <c r="CC50" s="1">
        <f t="shared" si="47"/>
      </c>
      <c r="CD50" s="1">
        <f t="shared" si="48"/>
      </c>
      <c r="CE50" s="1">
        <f t="shared" si="49"/>
      </c>
      <c r="CF50" s="1">
        <f t="shared" si="50"/>
      </c>
      <c r="CG50" s="1">
        <f t="shared" si="51"/>
      </c>
      <c r="CH50" s="1">
        <f t="shared" si="52"/>
      </c>
      <c r="CI50" s="1">
        <f t="shared" si="53"/>
      </c>
      <c r="CJ50" s="19">
        <f t="shared" si="54"/>
      </c>
      <c r="CK50" s="11">
        <v>46</v>
      </c>
      <c r="CL50" s="6">
        <f t="shared" si="6"/>
        <v>0</v>
      </c>
      <c r="CM50" s="1"/>
      <c r="CN50" s="16">
        <f t="shared" si="55"/>
        <v>0</v>
      </c>
      <c r="CO50" s="22">
        <f t="shared" si="56"/>
      </c>
      <c r="CP50" s="22">
        <f t="shared" si="24"/>
      </c>
      <c r="CQ50" s="22">
        <f t="shared" si="24"/>
      </c>
      <c r="CR50" s="22">
        <f t="shared" si="24"/>
      </c>
      <c r="CS50" s="22">
        <f t="shared" si="24"/>
      </c>
      <c r="CT50" s="23">
        <f t="shared" si="24"/>
      </c>
    </row>
    <row r="51" spans="1:98" ht="12.75">
      <c r="A51" s="1">
        <v>51</v>
      </c>
      <c r="B51" s="16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1">
        <f t="shared" si="25"/>
      </c>
      <c r="BH51" s="1">
        <f t="shared" si="26"/>
      </c>
      <c r="BI51" s="1">
        <f t="shared" si="27"/>
      </c>
      <c r="BJ51" s="1">
        <f t="shared" si="28"/>
      </c>
      <c r="BK51" s="1">
        <f t="shared" si="29"/>
      </c>
      <c r="BL51" s="1">
        <f t="shared" si="30"/>
      </c>
      <c r="BM51" s="1">
        <f t="shared" si="31"/>
      </c>
      <c r="BN51" s="1">
        <f t="shared" si="32"/>
      </c>
      <c r="BO51" s="1">
        <f t="shared" si="33"/>
      </c>
      <c r="BP51" s="1">
        <f t="shared" si="34"/>
      </c>
      <c r="BQ51" s="1">
        <f t="shared" si="35"/>
      </c>
      <c r="BR51" s="1">
        <f t="shared" si="36"/>
      </c>
      <c r="BS51" s="1">
        <f t="shared" si="37"/>
      </c>
      <c r="BT51" s="1">
        <f t="shared" si="38"/>
      </c>
      <c r="BU51" s="1">
        <f t="shared" si="39"/>
      </c>
      <c r="BV51" s="1">
        <f t="shared" si="40"/>
      </c>
      <c r="BW51" s="1">
        <f t="shared" si="41"/>
      </c>
      <c r="BX51" s="1">
        <f t="shared" si="42"/>
      </c>
      <c r="BY51" s="1">
        <f t="shared" si="43"/>
      </c>
      <c r="BZ51" s="1">
        <f t="shared" si="44"/>
      </c>
      <c r="CA51" s="1">
        <f t="shared" si="45"/>
      </c>
      <c r="CB51" s="1">
        <f t="shared" si="46"/>
      </c>
      <c r="CC51" s="1">
        <f t="shared" si="47"/>
      </c>
      <c r="CD51" s="1">
        <f t="shared" si="48"/>
      </c>
      <c r="CE51" s="1">
        <f t="shared" si="49"/>
      </c>
      <c r="CF51" s="1">
        <f t="shared" si="50"/>
      </c>
      <c r="CG51" s="1">
        <f t="shared" si="51"/>
      </c>
      <c r="CH51" s="1">
        <f t="shared" si="52"/>
      </c>
      <c r="CI51" s="1">
        <f t="shared" si="53"/>
      </c>
      <c r="CJ51" s="19">
        <f t="shared" si="54"/>
      </c>
      <c r="CK51" s="11">
        <v>47</v>
      </c>
      <c r="CL51" s="6">
        <f t="shared" si="6"/>
        <v>0</v>
      </c>
      <c r="CM51" s="1"/>
      <c r="CN51" s="16">
        <f t="shared" si="55"/>
        <v>0</v>
      </c>
      <c r="CO51" s="22">
        <f t="shared" si="56"/>
      </c>
      <c r="CP51" s="22">
        <f t="shared" si="24"/>
      </c>
      <c r="CQ51" s="22">
        <f t="shared" si="24"/>
      </c>
      <c r="CR51" s="22">
        <f t="shared" si="24"/>
      </c>
      <c r="CS51" s="22">
        <f t="shared" si="24"/>
      </c>
      <c r="CT51" s="23">
        <f t="shared" si="24"/>
      </c>
    </row>
    <row r="52" spans="1:98" ht="12.75">
      <c r="A52" s="1">
        <v>52</v>
      </c>
      <c r="B52" s="16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1">
        <f t="shared" si="25"/>
      </c>
      <c r="BH52" s="1">
        <f t="shared" si="26"/>
      </c>
      <c r="BI52" s="1">
        <f t="shared" si="27"/>
      </c>
      <c r="BJ52" s="1">
        <f t="shared" si="28"/>
      </c>
      <c r="BK52" s="1">
        <f t="shared" si="29"/>
      </c>
      <c r="BL52" s="1">
        <f t="shared" si="30"/>
      </c>
      <c r="BM52" s="1">
        <f t="shared" si="31"/>
      </c>
      <c r="BN52" s="1">
        <f t="shared" si="32"/>
      </c>
      <c r="BO52" s="1">
        <f t="shared" si="33"/>
      </c>
      <c r="BP52" s="1">
        <f t="shared" si="34"/>
      </c>
      <c r="BQ52" s="1">
        <f t="shared" si="35"/>
      </c>
      <c r="BR52" s="1">
        <f t="shared" si="36"/>
      </c>
      <c r="BS52" s="1">
        <f t="shared" si="37"/>
      </c>
      <c r="BT52" s="1">
        <f t="shared" si="38"/>
      </c>
      <c r="BU52" s="1">
        <f t="shared" si="39"/>
      </c>
      <c r="BV52" s="1">
        <f t="shared" si="40"/>
      </c>
      <c r="BW52" s="1">
        <f t="shared" si="41"/>
      </c>
      <c r="BX52" s="1">
        <f t="shared" si="42"/>
      </c>
      <c r="BY52" s="1">
        <f t="shared" si="43"/>
      </c>
      <c r="BZ52" s="1">
        <f t="shared" si="44"/>
      </c>
      <c r="CA52" s="1">
        <f t="shared" si="45"/>
      </c>
      <c r="CB52" s="1">
        <f t="shared" si="46"/>
      </c>
      <c r="CC52" s="1">
        <f t="shared" si="47"/>
      </c>
      <c r="CD52" s="1">
        <f t="shared" si="48"/>
      </c>
      <c r="CE52" s="1">
        <f t="shared" si="49"/>
      </c>
      <c r="CF52" s="1">
        <f t="shared" si="50"/>
      </c>
      <c r="CG52" s="1">
        <f t="shared" si="51"/>
      </c>
      <c r="CH52" s="1">
        <f t="shared" si="52"/>
      </c>
      <c r="CI52" s="1">
        <f t="shared" si="53"/>
      </c>
      <c r="CJ52" s="19">
        <f t="shared" si="54"/>
      </c>
      <c r="CK52" s="11">
        <v>48</v>
      </c>
      <c r="CL52" s="6">
        <f t="shared" si="6"/>
        <v>0</v>
      </c>
      <c r="CM52" s="1"/>
      <c r="CN52" s="16">
        <f t="shared" si="55"/>
        <v>0</v>
      </c>
      <c r="CO52" s="22">
        <f t="shared" si="56"/>
      </c>
      <c r="CP52" s="22">
        <f t="shared" si="24"/>
      </c>
      <c r="CQ52" s="22">
        <f t="shared" si="24"/>
      </c>
      <c r="CR52" s="22">
        <f t="shared" si="24"/>
      </c>
      <c r="CS52" s="22">
        <f t="shared" si="24"/>
      </c>
      <c r="CT52" s="23">
        <f t="shared" si="24"/>
      </c>
    </row>
    <row r="53" spans="1:98" ht="12.75">
      <c r="A53" s="1">
        <v>53</v>
      </c>
      <c r="B53" s="16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1">
        <f t="shared" si="25"/>
      </c>
      <c r="BH53" s="1">
        <f t="shared" si="26"/>
      </c>
      <c r="BI53" s="1">
        <f t="shared" si="27"/>
      </c>
      <c r="BJ53" s="1">
        <f t="shared" si="28"/>
      </c>
      <c r="BK53" s="1">
        <f t="shared" si="29"/>
      </c>
      <c r="BL53" s="1">
        <f t="shared" si="30"/>
      </c>
      <c r="BM53" s="1">
        <f t="shared" si="31"/>
      </c>
      <c r="BN53" s="1">
        <f t="shared" si="32"/>
      </c>
      <c r="BO53" s="1">
        <f t="shared" si="33"/>
      </c>
      <c r="BP53" s="1">
        <f t="shared" si="34"/>
      </c>
      <c r="BQ53" s="1">
        <f t="shared" si="35"/>
      </c>
      <c r="BR53" s="1">
        <f t="shared" si="36"/>
      </c>
      <c r="BS53" s="1">
        <f t="shared" si="37"/>
      </c>
      <c r="BT53" s="1">
        <f t="shared" si="38"/>
      </c>
      <c r="BU53" s="1">
        <f t="shared" si="39"/>
      </c>
      <c r="BV53" s="1">
        <f t="shared" si="40"/>
      </c>
      <c r="BW53" s="1">
        <f t="shared" si="41"/>
      </c>
      <c r="BX53" s="1">
        <f t="shared" si="42"/>
      </c>
      <c r="BY53" s="1">
        <f t="shared" si="43"/>
      </c>
      <c r="BZ53" s="1">
        <f t="shared" si="44"/>
      </c>
      <c r="CA53" s="1">
        <f t="shared" si="45"/>
      </c>
      <c r="CB53" s="1">
        <f t="shared" si="46"/>
      </c>
      <c r="CC53" s="1">
        <f t="shared" si="47"/>
      </c>
      <c r="CD53" s="1">
        <f t="shared" si="48"/>
      </c>
      <c r="CE53" s="1">
        <f t="shared" si="49"/>
      </c>
      <c r="CF53" s="1">
        <f t="shared" si="50"/>
      </c>
      <c r="CG53" s="1">
        <f t="shared" si="51"/>
      </c>
      <c r="CH53" s="1">
        <f t="shared" si="52"/>
      </c>
      <c r="CI53" s="1">
        <f t="shared" si="53"/>
      </c>
      <c r="CJ53" s="19">
        <f t="shared" si="54"/>
      </c>
      <c r="CK53" s="11">
        <v>49</v>
      </c>
      <c r="CL53" s="6">
        <f t="shared" si="6"/>
        <v>0</v>
      </c>
      <c r="CM53" s="1"/>
      <c r="CN53" s="16">
        <f t="shared" si="55"/>
        <v>0</v>
      </c>
      <c r="CO53" s="22">
        <f t="shared" si="56"/>
      </c>
      <c r="CP53" s="22">
        <f t="shared" si="24"/>
      </c>
      <c r="CQ53" s="22">
        <f t="shared" si="24"/>
      </c>
      <c r="CR53" s="22">
        <f t="shared" si="24"/>
      </c>
      <c r="CS53" s="22">
        <f t="shared" si="24"/>
      </c>
      <c r="CT53" s="23">
        <f t="shared" si="24"/>
      </c>
    </row>
    <row r="54" spans="1:98" ht="12.75">
      <c r="A54" s="1">
        <v>54</v>
      </c>
      <c r="B54" s="16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1">
        <f t="shared" si="25"/>
      </c>
      <c r="BH54" s="1">
        <f t="shared" si="26"/>
      </c>
      <c r="BI54" s="1">
        <f t="shared" si="27"/>
      </c>
      <c r="BJ54" s="1">
        <f t="shared" si="28"/>
      </c>
      <c r="BK54" s="1">
        <f t="shared" si="29"/>
      </c>
      <c r="BL54" s="1">
        <f t="shared" si="30"/>
      </c>
      <c r="BM54" s="1">
        <f t="shared" si="31"/>
      </c>
      <c r="BN54" s="1">
        <f t="shared" si="32"/>
      </c>
      <c r="BO54" s="1">
        <f t="shared" si="33"/>
      </c>
      <c r="BP54" s="1">
        <f t="shared" si="34"/>
      </c>
      <c r="BQ54" s="1">
        <f t="shared" si="35"/>
      </c>
      <c r="BR54" s="1">
        <f t="shared" si="36"/>
      </c>
      <c r="BS54" s="1">
        <f t="shared" si="37"/>
      </c>
      <c r="BT54" s="1">
        <f t="shared" si="38"/>
      </c>
      <c r="BU54" s="1">
        <f t="shared" si="39"/>
      </c>
      <c r="BV54" s="1">
        <f t="shared" si="40"/>
      </c>
      <c r="BW54" s="1">
        <f t="shared" si="41"/>
      </c>
      <c r="BX54" s="1">
        <f t="shared" si="42"/>
      </c>
      <c r="BY54" s="1">
        <f t="shared" si="43"/>
      </c>
      <c r="BZ54" s="1">
        <f t="shared" si="44"/>
      </c>
      <c r="CA54" s="1">
        <f t="shared" si="45"/>
      </c>
      <c r="CB54" s="1">
        <f t="shared" si="46"/>
      </c>
      <c r="CC54" s="1">
        <f t="shared" si="47"/>
      </c>
      <c r="CD54" s="1">
        <f t="shared" si="48"/>
      </c>
      <c r="CE54" s="1">
        <f t="shared" si="49"/>
      </c>
      <c r="CF54" s="1">
        <f t="shared" si="50"/>
      </c>
      <c r="CG54" s="1">
        <f t="shared" si="51"/>
      </c>
      <c r="CH54" s="1">
        <f t="shared" si="52"/>
      </c>
      <c r="CI54" s="1">
        <f t="shared" si="53"/>
      </c>
      <c r="CJ54" s="19">
        <f t="shared" si="54"/>
      </c>
      <c r="CK54" s="11">
        <v>50</v>
      </c>
      <c r="CL54" s="6">
        <f t="shared" si="6"/>
        <v>0</v>
      </c>
      <c r="CM54" s="1"/>
      <c r="CN54" s="16">
        <f t="shared" si="55"/>
        <v>0</v>
      </c>
      <c r="CO54" s="22">
        <f t="shared" si="56"/>
      </c>
      <c r="CP54" s="22">
        <f t="shared" si="56"/>
      </c>
      <c r="CQ54" s="22">
        <f t="shared" si="56"/>
      </c>
      <c r="CR54" s="22">
        <f t="shared" si="56"/>
      </c>
      <c r="CS54" s="22">
        <f t="shared" si="56"/>
      </c>
      <c r="CT54" s="23">
        <f t="shared" si="56"/>
      </c>
    </row>
    <row r="55" spans="1:98" ht="12.75">
      <c r="A55" s="1">
        <v>55</v>
      </c>
      <c r="B55" s="16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1">
        <f t="shared" si="25"/>
      </c>
      <c r="BH55" s="1">
        <f t="shared" si="26"/>
      </c>
      <c r="BI55" s="1">
        <f t="shared" si="27"/>
      </c>
      <c r="BJ55" s="1">
        <f t="shared" si="28"/>
      </c>
      <c r="BK55" s="1">
        <f t="shared" si="29"/>
      </c>
      <c r="BL55" s="1">
        <f t="shared" si="30"/>
      </c>
      <c r="BM55" s="1">
        <f t="shared" si="31"/>
      </c>
      <c r="BN55" s="1">
        <f t="shared" si="32"/>
      </c>
      <c r="BO55" s="1">
        <f t="shared" si="33"/>
      </c>
      <c r="BP55" s="1">
        <f t="shared" si="34"/>
      </c>
      <c r="BQ55" s="1">
        <f t="shared" si="35"/>
      </c>
      <c r="BR55" s="1">
        <f t="shared" si="36"/>
      </c>
      <c r="BS55" s="1">
        <f t="shared" si="37"/>
      </c>
      <c r="BT55" s="1">
        <f t="shared" si="38"/>
      </c>
      <c r="BU55" s="1">
        <f t="shared" si="39"/>
      </c>
      <c r="BV55" s="1">
        <f t="shared" si="40"/>
      </c>
      <c r="BW55" s="1">
        <f t="shared" si="41"/>
      </c>
      <c r="BX55" s="1">
        <f t="shared" si="42"/>
      </c>
      <c r="BY55" s="1">
        <f t="shared" si="43"/>
      </c>
      <c r="BZ55" s="1">
        <f t="shared" si="44"/>
      </c>
      <c r="CA55" s="1">
        <f t="shared" si="45"/>
      </c>
      <c r="CB55" s="1">
        <f t="shared" si="46"/>
      </c>
      <c r="CC55" s="1">
        <f t="shared" si="47"/>
      </c>
      <c r="CD55" s="1">
        <f t="shared" si="48"/>
      </c>
      <c r="CE55" s="1">
        <f t="shared" si="49"/>
      </c>
      <c r="CF55" s="1">
        <f t="shared" si="50"/>
      </c>
      <c r="CG55" s="1">
        <f t="shared" si="51"/>
      </c>
      <c r="CH55" s="1">
        <f t="shared" si="52"/>
      </c>
      <c r="CI55" s="1">
        <f t="shared" si="53"/>
      </c>
      <c r="CJ55" s="19">
        <f t="shared" si="54"/>
      </c>
      <c r="CK55" s="11">
        <v>51</v>
      </c>
      <c r="CL55" s="6">
        <f t="shared" si="6"/>
        <v>0</v>
      </c>
      <c r="CM55" s="1"/>
      <c r="CN55" s="16">
        <f t="shared" si="55"/>
        <v>0</v>
      </c>
      <c r="CO55" s="22">
        <f t="shared" si="56"/>
      </c>
      <c r="CP55" s="22">
        <f t="shared" si="56"/>
      </c>
      <c r="CQ55" s="22">
        <f t="shared" si="56"/>
      </c>
      <c r="CR55" s="22">
        <f t="shared" si="56"/>
      </c>
      <c r="CS55" s="22">
        <f t="shared" si="56"/>
      </c>
      <c r="CT55" s="23">
        <f t="shared" si="56"/>
      </c>
    </row>
    <row r="56" spans="1:98" ht="12.75">
      <c r="A56" s="1">
        <v>56</v>
      </c>
      <c r="B56" s="16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1">
        <f t="shared" si="25"/>
      </c>
      <c r="BH56" s="1">
        <f t="shared" si="26"/>
      </c>
      <c r="BI56" s="1">
        <f t="shared" si="27"/>
      </c>
      <c r="BJ56" s="1">
        <f t="shared" si="28"/>
      </c>
      <c r="BK56" s="1">
        <f t="shared" si="29"/>
      </c>
      <c r="BL56" s="1">
        <f t="shared" si="30"/>
      </c>
      <c r="BM56" s="1">
        <f t="shared" si="31"/>
      </c>
      <c r="BN56" s="1">
        <f t="shared" si="32"/>
      </c>
      <c r="BO56" s="1">
        <f t="shared" si="33"/>
      </c>
      <c r="BP56" s="1">
        <f t="shared" si="34"/>
      </c>
      <c r="BQ56" s="1">
        <f t="shared" si="35"/>
      </c>
      <c r="BR56" s="1">
        <f t="shared" si="36"/>
      </c>
      <c r="BS56" s="1">
        <f t="shared" si="37"/>
      </c>
      <c r="BT56" s="1">
        <f t="shared" si="38"/>
      </c>
      <c r="BU56" s="1">
        <f t="shared" si="39"/>
      </c>
      <c r="BV56" s="1">
        <f t="shared" si="40"/>
      </c>
      <c r="BW56" s="1">
        <f t="shared" si="41"/>
      </c>
      <c r="BX56" s="1">
        <f t="shared" si="42"/>
      </c>
      <c r="BY56" s="1">
        <f t="shared" si="43"/>
      </c>
      <c r="BZ56" s="1">
        <f t="shared" si="44"/>
      </c>
      <c r="CA56" s="1">
        <f t="shared" si="45"/>
      </c>
      <c r="CB56" s="1">
        <f t="shared" si="46"/>
      </c>
      <c r="CC56" s="1">
        <f t="shared" si="47"/>
      </c>
      <c r="CD56" s="1">
        <f t="shared" si="48"/>
      </c>
      <c r="CE56" s="1">
        <f t="shared" si="49"/>
      </c>
      <c r="CF56" s="1">
        <f t="shared" si="50"/>
      </c>
      <c r="CG56" s="1">
        <f t="shared" si="51"/>
      </c>
      <c r="CH56" s="1">
        <f t="shared" si="52"/>
      </c>
      <c r="CI56" s="1">
        <f t="shared" si="53"/>
      </c>
      <c r="CJ56" s="19">
        <f t="shared" si="54"/>
      </c>
      <c r="CK56" s="11">
        <v>52</v>
      </c>
      <c r="CL56" s="6">
        <f t="shared" si="6"/>
        <v>0</v>
      </c>
      <c r="CM56" s="1"/>
      <c r="CN56" s="16">
        <f t="shared" si="55"/>
        <v>0</v>
      </c>
      <c r="CO56" s="22">
        <f t="shared" si="56"/>
      </c>
      <c r="CP56" s="22">
        <f t="shared" si="56"/>
      </c>
      <c r="CQ56" s="22">
        <f t="shared" si="56"/>
      </c>
      <c r="CR56" s="22">
        <f t="shared" si="56"/>
      </c>
      <c r="CS56" s="22">
        <f t="shared" si="56"/>
      </c>
      <c r="CT56" s="23">
        <f t="shared" si="56"/>
      </c>
    </row>
    <row r="57" spans="1:98" ht="12.75">
      <c r="A57" s="1">
        <v>57</v>
      </c>
      <c r="B57" s="16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1">
        <f t="shared" si="25"/>
      </c>
      <c r="BH57" s="1">
        <f t="shared" si="26"/>
      </c>
      <c r="BI57" s="1">
        <f t="shared" si="27"/>
      </c>
      <c r="BJ57" s="1">
        <f t="shared" si="28"/>
      </c>
      <c r="BK57" s="1">
        <f t="shared" si="29"/>
      </c>
      <c r="BL57" s="1">
        <f t="shared" si="30"/>
      </c>
      <c r="BM57" s="1">
        <f t="shared" si="31"/>
      </c>
      <c r="BN57" s="1">
        <f t="shared" si="32"/>
      </c>
      <c r="BO57" s="1">
        <f t="shared" si="33"/>
      </c>
      <c r="BP57" s="1">
        <f t="shared" si="34"/>
      </c>
      <c r="BQ57" s="1">
        <f t="shared" si="35"/>
      </c>
      <c r="BR57" s="1">
        <f t="shared" si="36"/>
      </c>
      <c r="BS57" s="1">
        <f t="shared" si="37"/>
      </c>
      <c r="BT57" s="1">
        <f t="shared" si="38"/>
      </c>
      <c r="BU57" s="1">
        <f t="shared" si="39"/>
      </c>
      <c r="BV57" s="1">
        <f t="shared" si="40"/>
      </c>
      <c r="BW57" s="1">
        <f t="shared" si="41"/>
      </c>
      <c r="BX57" s="1">
        <f t="shared" si="42"/>
      </c>
      <c r="BY57" s="1">
        <f t="shared" si="43"/>
      </c>
      <c r="BZ57" s="1">
        <f t="shared" si="44"/>
      </c>
      <c r="CA57" s="1">
        <f t="shared" si="45"/>
      </c>
      <c r="CB57" s="1">
        <f t="shared" si="46"/>
      </c>
      <c r="CC57" s="1">
        <f t="shared" si="47"/>
      </c>
      <c r="CD57" s="1">
        <f t="shared" si="48"/>
      </c>
      <c r="CE57" s="1">
        <f t="shared" si="49"/>
      </c>
      <c r="CF57" s="1">
        <f t="shared" si="50"/>
      </c>
      <c r="CG57" s="1">
        <f t="shared" si="51"/>
      </c>
      <c r="CH57" s="1">
        <f t="shared" si="52"/>
      </c>
      <c r="CI57" s="1">
        <f t="shared" si="53"/>
      </c>
      <c r="CJ57" s="19">
        <f t="shared" si="54"/>
      </c>
      <c r="CK57" s="11">
        <v>53</v>
      </c>
      <c r="CL57" s="6">
        <f t="shared" si="6"/>
        <v>0</v>
      </c>
      <c r="CM57" s="1"/>
      <c r="CN57" s="16">
        <f t="shared" si="55"/>
        <v>0</v>
      </c>
      <c r="CO57" s="22">
        <f t="shared" si="56"/>
      </c>
      <c r="CP57" s="22">
        <f t="shared" si="56"/>
      </c>
      <c r="CQ57" s="22">
        <f t="shared" si="56"/>
      </c>
      <c r="CR57" s="22">
        <f t="shared" si="56"/>
      </c>
      <c r="CS57" s="22">
        <f t="shared" si="56"/>
      </c>
      <c r="CT57" s="23">
        <f t="shared" si="56"/>
      </c>
    </row>
    <row r="58" spans="1:98" ht="12.75">
      <c r="A58" s="1">
        <v>58</v>
      </c>
      <c r="B58" s="16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1">
        <f t="shared" si="25"/>
      </c>
      <c r="BH58" s="1">
        <f t="shared" si="26"/>
      </c>
      <c r="BI58" s="1">
        <f t="shared" si="27"/>
      </c>
      <c r="BJ58" s="1">
        <f t="shared" si="28"/>
      </c>
      <c r="BK58" s="1">
        <f t="shared" si="29"/>
      </c>
      <c r="BL58" s="1">
        <f t="shared" si="30"/>
      </c>
      <c r="BM58" s="1">
        <f t="shared" si="31"/>
      </c>
      <c r="BN58" s="1">
        <f t="shared" si="32"/>
      </c>
      <c r="BO58" s="1">
        <f t="shared" si="33"/>
      </c>
      <c r="BP58" s="1">
        <f t="shared" si="34"/>
      </c>
      <c r="BQ58" s="1">
        <f t="shared" si="35"/>
      </c>
      <c r="BR58" s="1">
        <f t="shared" si="36"/>
      </c>
      <c r="BS58" s="1">
        <f t="shared" si="37"/>
      </c>
      <c r="BT58" s="1">
        <f t="shared" si="38"/>
      </c>
      <c r="BU58" s="1">
        <f t="shared" si="39"/>
      </c>
      <c r="BV58" s="1">
        <f t="shared" si="40"/>
      </c>
      <c r="BW58" s="1">
        <f t="shared" si="41"/>
      </c>
      <c r="BX58" s="1">
        <f t="shared" si="42"/>
      </c>
      <c r="BY58" s="1">
        <f t="shared" si="43"/>
      </c>
      <c r="BZ58" s="1">
        <f t="shared" si="44"/>
      </c>
      <c r="CA58" s="1">
        <f t="shared" si="45"/>
      </c>
      <c r="CB58" s="1">
        <f t="shared" si="46"/>
      </c>
      <c r="CC58" s="1">
        <f t="shared" si="47"/>
      </c>
      <c r="CD58" s="1">
        <f t="shared" si="48"/>
      </c>
      <c r="CE58" s="1">
        <f t="shared" si="49"/>
      </c>
      <c r="CF58" s="1">
        <f t="shared" si="50"/>
      </c>
      <c r="CG58" s="1">
        <f t="shared" si="51"/>
      </c>
      <c r="CH58" s="1">
        <f t="shared" si="52"/>
      </c>
      <c r="CI58" s="1">
        <f t="shared" si="53"/>
      </c>
      <c r="CJ58" s="19">
        <f t="shared" si="54"/>
      </c>
      <c r="CK58" s="11">
        <v>54</v>
      </c>
      <c r="CL58" s="6">
        <f t="shared" si="6"/>
        <v>0</v>
      </c>
      <c r="CM58" s="1"/>
      <c r="CN58" s="16">
        <f t="shared" si="55"/>
        <v>0</v>
      </c>
      <c r="CO58" s="22">
        <f t="shared" si="56"/>
      </c>
      <c r="CP58" s="22">
        <f t="shared" si="56"/>
      </c>
      <c r="CQ58" s="22">
        <f t="shared" si="56"/>
      </c>
      <c r="CR58" s="22">
        <f t="shared" si="56"/>
      </c>
      <c r="CS58" s="22">
        <f t="shared" si="56"/>
      </c>
      <c r="CT58" s="23">
        <f t="shared" si="56"/>
      </c>
    </row>
    <row r="59" spans="1:98" ht="12.75">
      <c r="A59" s="1">
        <v>59</v>
      </c>
      <c r="B59" s="16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1">
        <f t="shared" si="25"/>
      </c>
      <c r="BH59" s="1">
        <f t="shared" si="26"/>
      </c>
      <c r="BI59" s="1">
        <f t="shared" si="27"/>
      </c>
      <c r="BJ59" s="1">
        <f t="shared" si="28"/>
      </c>
      <c r="BK59" s="1">
        <f t="shared" si="29"/>
      </c>
      <c r="BL59" s="1">
        <f t="shared" si="30"/>
      </c>
      <c r="BM59" s="1">
        <f t="shared" si="31"/>
      </c>
      <c r="BN59" s="1">
        <f t="shared" si="32"/>
      </c>
      <c r="BO59" s="1">
        <f t="shared" si="33"/>
      </c>
      <c r="BP59" s="1">
        <f t="shared" si="34"/>
      </c>
      <c r="BQ59" s="1">
        <f t="shared" si="35"/>
      </c>
      <c r="BR59" s="1">
        <f t="shared" si="36"/>
      </c>
      <c r="BS59" s="1">
        <f t="shared" si="37"/>
      </c>
      <c r="BT59" s="1">
        <f t="shared" si="38"/>
      </c>
      <c r="BU59" s="1">
        <f t="shared" si="39"/>
      </c>
      <c r="BV59" s="1">
        <f t="shared" si="40"/>
      </c>
      <c r="BW59" s="1">
        <f t="shared" si="41"/>
      </c>
      <c r="BX59" s="1">
        <f t="shared" si="42"/>
      </c>
      <c r="BY59" s="1">
        <f t="shared" si="43"/>
      </c>
      <c r="BZ59" s="1">
        <f t="shared" si="44"/>
      </c>
      <c r="CA59" s="1">
        <f t="shared" si="45"/>
      </c>
      <c r="CB59" s="1">
        <f t="shared" si="46"/>
      </c>
      <c r="CC59" s="1">
        <f t="shared" si="47"/>
      </c>
      <c r="CD59" s="1">
        <f t="shared" si="48"/>
      </c>
      <c r="CE59" s="1">
        <f t="shared" si="49"/>
      </c>
      <c r="CF59" s="1">
        <f t="shared" si="50"/>
      </c>
      <c r="CG59" s="1">
        <f t="shared" si="51"/>
      </c>
      <c r="CH59" s="1">
        <f t="shared" si="52"/>
      </c>
      <c r="CI59" s="1">
        <f t="shared" si="53"/>
      </c>
      <c r="CJ59" s="19">
        <f t="shared" si="54"/>
      </c>
      <c r="CK59" s="11">
        <v>55</v>
      </c>
      <c r="CL59" s="6">
        <f t="shared" si="6"/>
        <v>0</v>
      </c>
      <c r="CM59" s="1"/>
      <c r="CN59" s="16">
        <f t="shared" si="55"/>
        <v>0</v>
      </c>
      <c r="CO59" s="22">
        <f t="shared" si="56"/>
      </c>
      <c r="CP59" s="22">
        <f t="shared" si="56"/>
      </c>
      <c r="CQ59" s="22">
        <f t="shared" si="56"/>
      </c>
      <c r="CR59" s="22">
        <f t="shared" si="56"/>
      </c>
      <c r="CS59" s="22">
        <f t="shared" si="56"/>
      </c>
      <c r="CT59" s="23">
        <f t="shared" si="56"/>
      </c>
    </row>
    <row r="60" spans="1:98" ht="12.75">
      <c r="A60" s="1">
        <v>60</v>
      </c>
      <c r="B60" s="16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1">
        <f t="shared" si="25"/>
      </c>
      <c r="BH60" s="1">
        <f t="shared" si="26"/>
      </c>
      <c r="BI60" s="1">
        <f t="shared" si="27"/>
      </c>
      <c r="BJ60" s="1">
        <f t="shared" si="28"/>
      </c>
      <c r="BK60" s="1">
        <f t="shared" si="29"/>
      </c>
      <c r="BL60" s="1">
        <f t="shared" si="30"/>
      </c>
      <c r="BM60" s="1">
        <f t="shared" si="31"/>
      </c>
      <c r="BN60" s="1">
        <f t="shared" si="32"/>
      </c>
      <c r="BO60" s="1">
        <f t="shared" si="33"/>
      </c>
      <c r="BP60" s="1">
        <f t="shared" si="34"/>
      </c>
      <c r="BQ60" s="1">
        <f t="shared" si="35"/>
      </c>
      <c r="BR60" s="1">
        <f t="shared" si="36"/>
      </c>
      <c r="BS60" s="1">
        <f t="shared" si="37"/>
      </c>
      <c r="BT60" s="1">
        <f t="shared" si="38"/>
      </c>
      <c r="BU60" s="1">
        <f t="shared" si="39"/>
      </c>
      <c r="BV60" s="1">
        <f t="shared" si="40"/>
      </c>
      <c r="BW60" s="1">
        <f t="shared" si="41"/>
      </c>
      <c r="BX60" s="1">
        <f t="shared" si="42"/>
      </c>
      <c r="BY60" s="1">
        <f t="shared" si="43"/>
      </c>
      <c r="BZ60" s="1">
        <f t="shared" si="44"/>
      </c>
      <c r="CA60" s="1">
        <f t="shared" si="45"/>
      </c>
      <c r="CB60" s="1">
        <f t="shared" si="46"/>
      </c>
      <c r="CC60" s="1">
        <f t="shared" si="47"/>
      </c>
      <c r="CD60" s="1">
        <f t="shared" si="48"/>
      </c>
      <c r="CE60" s="1">
        <f t="shared" si="49"/>
      </c>
      <c r="CF60" s="1">
        <f t="shared" si="50"/>
      </c>
      <c r="CG60" s="1">
        <f t="shared" si="51"/>
      </c>
      <c r="CH60" s="1">
        <f t="shared" si="52"/>
      </c>
      <c r="CI60" s="1">
        <f t="shared" si="53"/>
      </c>
      <c r="CJ60" s="19">
        <f t="shared" si="54"/>
      </c>
      <c r="CK60" s="11">
        <v>56</v>
      </c>
      <c r="CL60" s="6">
        <f t="shared" si="6"/>
        <v>0</v>
      </c>
      <c r="CM60" s="1"/>
      <c r="CN60" s="16">
        <f t="shared" si="55"/>
        <v>0</v>
      </c>
      <c r="CO60" s="22">
        <f t="shared" si="56"/>
      </c>
      <c r="CP60" s="22">
        <f t="shared" si="56"/>
      </c>
      <c r="CQ60" s="22">
        <f t="shared" si="56"/>
      </c>
      <c r="CR60" s="22">
        <f t="shared" si="56"/>
      </c>
      <c r="CS60" s="22">
        <f t="shared" si="56"/>
      </c>
      <c r="CT60" s="23">
        <f t="shared" si="56"/>
      </c>
    </row>
    <row r="61" spans="1:98" ht="12.75">
      <c r="A61" s="1">
        <v>61</v>
      </c>
      <c r="B61" s="16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1">
        <f t="shared" si="25"/>
      </c>
      <c r="BH61" s="1">
        <f t="shared" si="26"/>
      </c>
      <c r="BI61" s="1">
        <f t="shared" si="27"/>
      </c>
      <c r="BJ61" s="1">
        <f t="shared" si="28"/>
      </c>
      <c r="BK61" s="1">
        <f t="shared" si="29"/>
      </c>
      <c r="BL61" s="1">
        <f t="shared" si="30"/>
      </c>
      <c r="BM61" s="1">
        <f t="shared" si="31"/>
      </c>
      <c r="BN61" s="1">
        <f t="shared" si="32"/>
      </c>
      <c r="BO61" s="1">
        <f t="shared" si="33"/>
      </c>
      <c r="BP61" s="1">
        <f t="shared" si="34"/>
      </c>
      <c r="BQ61" s="1">
        <f t="shared" si="35"/>
      </c>
      <c r="BR61" s="1">
        <f t="shared" si="36"/>
      </c>
      <c r="BS61" s="1">
        <f t="shared" si="37"/>
      </c>
      <c r="BT61" s="1">
        <f t="shared" si="38"/>
      </c>
      <c r="BU61" s="1">
        <f t="shared" si="39"/>
      </c>
      <c r="BV61" s="1">
        <f t="shared" si="40"/>
      </c>
      <c r="BW61" s="1">
        <f t="shared" si="41"/>
      </c>
      <c r="BX61" s="1">
        <f t="shared" si="42"/>
      </c>
      <c r="BY61" s="1">
        <f t="shared" si="43"/>
      </c>
      <c r="BZ61" s="1">
        <f t="shared" si="44"/>
      </c>
      <c r="CA61" s="1">
        <f t="shared" si="45"/>
      </c>
      <c r="CB61" s="1">
        <f t="shared" si="46"/>
      </c>
      <c r="CC61" s="1">
        <f t="shared" si="47"/>
      </c>
      <c r="CD61" s="1">
        <f t="shared" si="48"/>
      </c>
      <c r="CE61" s="1">
        <f t="shared" si="49"/>
      </c>
      <c r="CF61" s="1">
        <f t="shared" si="50"/>
      </c>
      <c r="CG61" s="1">
        <f t="shared" si="51"/>
      </c>
      <c r="CH61" s="1">
        <f t="shared" si="52"/>
      </c>
      <c r="CI61" s="1">
        <f t="shared" si="53"/>
      </c>
      <c r="CJ61" s="19">
        <f t="shared" si="54"/>
      </c>
      <c r="CK61" s="11">
        <v>57</v>
      </c>
      <c r="CL61" s="6">
        <f t="shared" si="6"/>
        <v>0</v>
      </c>
      <c r="CM61" s="1"/>
      <c r="CN61" s="16">
        <f t="shared" si="55"/>
        <v>0</v>
      </c>
      <c r="CO61" s="22">
        <f t="shared" si="56"/>
      </c>
      <c r="CP61" s="22">
        <f t="shared" si="56"/>
      </c>
      <c r="CQ61" s="22">
        <f t="shared" si="56"/>
      </c>
      <c r="CR61" s="22">
        <f t="shared" si="56"/>
      </c>
      <c r="CS61" s="22">
        <f t="shared" si="56"/>
      </c>
      <c r="CT61" s="23">
        <f t="shared" si="56"/>
      </c>
    </row>
    <row r="62" spans="1:98" ht="12.75">
      <c r="A62" s="1">
        <v>62</v>
      </c>
      <c r="B62" s="16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1">
        <f t="shared" si="25"/>
      </c>
      <c r="BH62" s="1">
        <f t="shared" si="26"/>
      </c>
      <c r="BI62" s="1">
        <f t="shared" si="27"/>
      </c>
      <c r="BJ62" s="1">
        <f t="shared" si="28"/>
      </c>
      <c r="BK62" s="1">
        <f t="shared" si="29"/>
      </c>
      <c r="BL62" s="1">
        <f t="shared" si="30"/>
      </c>
      <c r="BM62" s="1">
        <f t="shared" si="31"/>
      </c>
      <c r="BN62" s="1">
        <f t="shared" si="32"/>
      </c>
      <c r="BO62" s="1">
        <f t="shared" si="33"/>
      </c>
      <c r="BP62" s="1">
        <f t="shared" si="34"/>
      </c>
      <c r="BQ62" s="1">
        <f t="shared" si="35"/>
      </c>
      <c r="BR62" s="1">
        <f t="shared" si="36"/>
      </c>
      <c r="BS62" s="1">
        <f t="shared" si="37"/>
      </c>
      <c r="BT62" s="1">
        <f t="shared" si="38"/>
      </c>
      <c r="BU62" s="1">
        <f t="shared" si="39"/>
      </c>
      <c r="BV62" s="1">
        <f t="shared" si="40"/>
      </c>
      <c r="BW62" s="1">
        <f t="shared" si="41"/>
      </c>
      <c r="BX62" s="1">
        <f t="shared" si="42"/>
      </c>
      <c r="BY62" s="1">
        <f t="shared" si="43"/>
      </c>
      <c r="BZ62" s="1">
        <f t="shared" si="44"/>
      </c>
      <c r="CA62" s="1">
        <f t="shared" si="45"/>
      </c>
      <c r="CB62" s="1">
        <f t="shared" si="46"/>
      </c>
      <c r="CC62" s="1">
        <f t="shared" si="47"/>
      </c>
      <c r="CD62" s="1">
        <f t="shared" si="48"/>
      </c>
      <c r="CE62" s="1">
        <f t="shared" si="49"/>
      </c>
      <c r="CF62" s="1">
        <f t="shared" si="50"/>
      </c>
      <c r="CG62" s="1">
        <f t="shared" si="51"/>
      </c>
      <c r="CH62" s="1">
        <f t="shared" si="52"/>
      </c>
      <c r="CI62" s="1">
        <f t="shared" si="53"/>
      </c>
      <c r="CJ62" s="19">
        <f t="shared" si="54"/>
      </c>
      <c r="CK62" s="11">
        <v>58</v>
      </c>
      <c r="CL62" s="6">
        <f t="shared" si="6"/>
        <v>0</v>
      </c>
      <c r="CM62" s="1"/>
      <c r="CN62" s="16">
        <f t="shared" si="55"/>
        <v>0</v>
      </c>
      <c r="CO62" s="22">
        <f t="shared" si="56"/>
      </c>
      <c r="CP62" s="22">
        <f t="shared" si="56"/>
      </c>
      <c r="CQ62" s="22">
        <f t="shared" si="56"/>
      </c>
      <c r="CR62" s="22">
        <f t="shared" si="56"/>
      </c>
      <c r="CS62" s="22">
        <f t="shared" si="56"/>
      </c>
      <c r="CT62" s="23">
        <f t="shared" si="56"/>
      </c>
    </row>
    <row r="63" spans="1:98" ht="12.75">
      <c r="A63" s="1">
        <v>63</v>
      </c>
      <c r="B63" s="16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1">
        <f t="shared" si="25"/>
      </c>
      <c r="BH63" s="1">
        <f t="shared" si="26"/>
      </c>
      <c r="BI63" s="1">
        <f t="shared" si="27"/>
      </c>
      <c r="BJ63" s="1">
        <f t="shared" si="28"/>
      </c>
      <c r="BK63" s="1">
        <f t="shared" si="29"/>
      </c>
      <c r="BL63" s="1">
        <f t="shared" si="30"/>
      </c>
      <c r="BM63" s="1">
        <f t="shared" si="31"/>
      </c>
      <c r="BN63" s="1">
        <f t="shared" si="32"/>
      </c>
      <c r="BO63" s="1">
        <f t="shared" si="33"/>
      </c>
      <c r="BP63" s="1">
        <f t="shared" si="34"/>
      </c>
      <c r="BQ63" s="1">
        <f t="shared" si="35"/>
      </c>
      <c r="BR63" s="1">
        <f t="shared" si="36"/>
      </c>
      <c r="BS63" s="1">
        <f t="shared" si="37"/>
      </c>
      <c r="BT63" s="1">
        <f t="shared" si="38"/>
      </c>
      <c r="BU63" s="1">
        <f t="shared" si="39"/>
      </c>
      <c r="BV63" s="1">
        <f t="shared" si="40"/>
      </c>
      <c r="BW63" s="1">
        <f t="shared" si="41"/>
      </c>
      <c r="BX63" s="1">
        <f t="shared" si="42"/>
      </c>
      <c r="BY63" s="1">
        <f t="shared" si="43"/>
      </c>
      <c r="BZ63" s="1">
        <f t="shared" si="44"/>
      </c>
      <c r="CA63" s="1">
        <f t="shared" si="45"/>
      </c>
      <c r="CB63" s="1">
        <f t="shared" si="46"/>
      </c>
      <c r="CC63" s="1">
        <f t="shared" si="47"/>
      </c>
      <c r="CD63" s="1">
        <f t="shared" si="48"/>
      </c>
      <c r="CE63" s="1">
        <f t="shared" si="49"/>
      </c>
      <c r="CF63" s="1">
        <f t="shared" si="50"/>
      </c>
      <c r="CG63" s="1">
        <f t="shared" si="51"/>
      </c>
      <c r="CH63" s="1">
        <f t="shared" si="52"/>
      </c>
      <c r="CI63" s="1">
        <f t="shared" si="53"/>
      </c>
      <c r="CJ63" s="19">
        <f t="shared" si="54"/>
      </c>
      <c r="CK63" s="11">
        <v>59</v>
      </c>
      <c r="CL63" s="6">
        <f t="shared" si="6"/>
        <v>0</v>
      </c>
      <c r="CM63" s="1"/>
      <c r="CN63" s="16">
        <f t="shared" si="55"/>
        <v>0</v>
      </c>
      <c r="CO63" s="22">
        <f t="shared" si="56"/>
      </c>
      <c r="CP63" s="22">
        <f t="shared" si="56"/>
      </c>
      <c r="CQ63" s="22">
        <f t="shared" si="56"/>
      </c>
      <c r="CR63" s="22">
        <f t="shared" si="56"/>
      </c>
      <c r="CS63" s="22">
        <f t="shared" si="56"/>
      </c>
      <c r="CT63" s="23">
        <f t="shared" si="56"/>
      </c>
    </row>
    <row r="64" spans="1:98" ht="12.75">
      <c r="A64" s="1">
        <v>64</v>
      </c>
      <c r="B64" s="16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1">
        <f t="shared" si="25"/>
      </c>
      <c r="BH64" s="1">
        <f t="shared" si="26"/>
      </c>
      <c r="BI64" s="1">
        <f t="shared" si="27"/>
      </c>
      <c r="BJ64" s="1">
        <f t="shared" si="28"/>
      </c>
      <c r="BK64" s="1">
        <f t="shared" si="29"/>
      </c>
      <c r="BL64" s="1">
        <f t="shared" si="30"/>
      </c>
      <c r="BM64" s="1">
        <f t="shared" si="31"/>
      </c>
      <c r="BN64" s="1">
        <f t="shared" si="32"/>
      </c>
      <c r="BO64" s="1">
        <f t="shared" si="33"/>
      </c>
      <c r="BP64" s="1">
        <f t="shared" si="34"/>
      </c>
      <c r="BQ64" s="1">
        <f t="shared" si="35"/>
      </c>
      <c r="BR64" s="1">
        <f t="shared" si="36"/>
      </c>
      <c r="BS64" s="1">
        <f t="shared" si="37"/>
      </c>
      <c r="BT64" s="1">
        <f t="shared" si="38"/>
      </c>
      <c r="BU64" s="1">
        <f t="shared" si="39"/>
      </c>
      <c r="BV64" s="1">
        <f t="shared" si="40"/>
      </c>
      <c r="BW64" s="1">
        <f t="shared" si="41"/>
      </c>
      <c r="BX64" s="1">
        <f t="shared" si="42"/>
      </c>
      <c r="BY64" s="1">
        <f t="shared" si="43"/>
      </c>
      <c r="BZ64" s="1">
        <f t="shared" si="44"/>
      </c>
      <c r="CA64" s="1">
        <f t="shared" si="45"/>
      </c>
      <c r="CB64" s="1">
        <f t="shared" si="46"/>
      </c>
      <c r="CC64" s="1">
        <f t="shared" si="47"/>
      </c>
      <c r="CD64" s="1">
        <f t="shared" si="48"/>
      </c>
      <c r="CE64" s="1">
        <f t="shared" si="49"/>
      </c>
      <c r="CF64" s="1">
        <f t="shared" si="50"/>
      </c>
      <c r="CG64" s="1">
        <f t="shared" si="51"/>
      </c>
      <c r="CH64" s="1">
        <f t="shared" si="52"/>
      </c>
      <c r="CI64" s="1">
        <f t="shared" si="53"/>
      </c>
      <c r="CJ64" s="19">
        <f t="shared" si="54"/>
      </c>
      <c r="CK64" s="11">
        <v>60</v>
      </c>
      <c r="CL64" s="6">
        <f t="shared" si="6"/>
        <v>0</v>
      </c>
      <c r="CM64" s="1"/>
      <c r="CN64" s="16">
        <f t="shared" si="55"/>
        <v>0</v>
      </c>
      <c r="CO64" s="22">
        <f t="shared" si="56"/>
      </c>
      <c r="CP64" s="22">
        <f t="shared" si="56"/>
      </c>
      <c r="CQ64" s="22">
        <f t="shared" si="56"/>
      </c>
      <c r="CR64" s="22">
        <f t="shared" si="56"/>
      </c>
      <c r="CS64" s="22">
        <f t="shared" si="56"/>
      </c>
      <c r="CT64" s="23">
        <f t="shared" si="56"/>
      </c>
    </row>
    <row r="65" spans="1:98" ht="12.75">
      <c r="A65" s="1">
        <v>65</v>
      </c>
      <c r="B65" s="16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1">
        <f t="shared" si="25"/>
      </c>
      <c r="BH65" s="1">
        <f t="shared" si="26"/>
      </c>
      <c r="BI65" s="1">
        <f t="shared" si="27"/>
      </c>
      <c r="BJ65" s="1">
        <f t="shared" si="28"/>
      </c>
      <c r="BK65" s="1">
        <f t="shared" si="29"/>
      </c>
      <c r="BL65" s="1">
        <f t="shared" si="30"/>
      </c>
      <c r="BM65" s="1">
        <f t="shared" si="31"/>
      </c>
      <c r="BN65" s="1">
        <f t="shared" si="32"/>
      </c>
      <c r="BO65" s="1">
        <f t="shared" si="33"/>
      </c>
      <c r="BP65" s="1">
        <f t="shared" si="34"/>
      </c>
      <c r="BQ65" s="1">
        <f t="shared" si="35"/>
      </c>
      <c r="BR65" s="1">
        <f t="shared" si="36"/>
      </c>
      <c r="BS65" s="1">
        <f t="shared" si="37"/>
      </c>
      <c r="BT65" s="1">
        <f t="shared" si="38"/>
      </c>
      <c r="BU65" s="1">
        <f t="shared" si="39"/>
      </c>
      <c r="BV65" s="1">
        <f t="shared" si="40"/>
      </c>
      <c r="BW65" s="1">
        <f t="shared" si="41"/>
      </c>
      <c r="BX65" s="1">
        <f t="shared" si="42"/>
      </c>
      <c r="BY65" s="1">
        <f t="shared" si="43"/>
      </c>
      <c r="BZ65" s="1">
        <f t="shared" si="44"/>
      </c>
      <c r="CA65" s="1">
        <f t="shared" si="45"/>
      </c>
      <c r="CB65" s="1">
        <f t="shared" si="46"/>
      </c>
      <c r="CC65" s="1">
        <f t="shared" si="47"/>
      </c>
      <c r="CD65" s="1">
        <f t="shared" si="48"/>
      </c>
      <c r="CE65" s="1">
        <f t="shared" si="49"/>
      </c>
      <c r="CF65" s="1">
        <f t="shared" si="50"/>
      </c>
      <c r="CG65" s="1">
        <f t="shared" si="51"/>
      </c>
      <c r="CH65" s="1">
        <f t="shared" si="52"/>
      </c>
      <c r="CI65" s="1">
        <f t="shared" si="53"/>
      </c>
      <c r="CJ65" s="19">
        <f t="shared" si="54"/>
      </c>
      <c r="CK65" s="6"/>
      <c r="CL65" s="6"/>
      <c r="CM65" s="1"/>
      <c r="CN65" s="16">
        <f t="shared" si="55"/>
        <v>0</v>
      </c>
      <c r="CO65" s="22">
        <f t="shared" si="56"/>
      </c>
      <c r="CP65" s="22">
        <f t="shared" si="56"/>
      </c>
      <c r="CQ65" s="22">
        <f t="shared" si="56"/>
      </c>
      <c r="CR65" s="22">
        <f t="shared" si="56"/>
      </c>
      <c r="CS65" s="22">
        <f t="shared" si="56"/>
      </c>
      <c r="CT65" s="23">
        <f t="shared" si="56"/>
      </c>
    </row>
    <row r="66" spans="1:98" ht="12.75">
      <c r="A66" s="1">
        <v>66</v>
      </c>
      <c r="B66" s="1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1">
        <f t="shared" si="25"/>
      </c>
      <c r="BH66" s="1">
        <f t="shared" si="26"/>
      </c>
      <c r="BI66" s="1">
        <f t="shared" si="27"/>
      </c>
      <c r="BJ66" s="1">
        <f t="shared" si="28"/>
      </c>
      <c r="BK66" s="1">
        <f t="shared" si="29"/>
      </c>
      <c r="BL66" s="1">
        <f t="shared" si="30"/>
      </c>
      <c r="BM66" s="1">
        <f t="shared" si="31"/>
      </c>
      <c r="BN66" s="1">
        <f t="shared" si="32"/>
      </c>
      <c r="BO66" s="1">
        <f t="shared" si="33"/>
      </c>
      <c r="BP66" s="1">
        <f t="shared" si="34"/>
      </c>
      <c r="BQ66" s="1">
        <f t="shared" si="35"/>
      </c>
      <c r="BR66" s="1">
        <f t="shared" si="36"/>
      </c>
      <c r="BS66" s="1">
        <f t="shared" si="37"/>
      </c>
      <c r="BT66" s="1">
        <f t="shared" si="38"/>
      </c>
      <c r="BU66" s="1">
        <f t="shared" si="39"/>
      </c>
      <c r="BV66" s="1">
        <f t="shared" si="40"/>
      </c>
      <c r="BW66" s="1">
        <f t="shared" si="41"/>
      </c>
      <c r="BX66" s="1">
        <f t="shared" si="42"/>
      </c>
      <c r="BY66" s="1">
        <f t="shared" si="43"/>
      </c>
      <c r="BZ66" s="1">
        <f t="shared" si="44"/>
      </c>
      <c r="CA66" s="1">
        <f t="shared" si="45"/>
      </c>
      <c r="CB66" s="1">
        <f t="shared" si="46"/>
      </c>
      <c r="CC66" s="1">
        <f t="shared" si="47"/>
      </c>
      <c r="CD66" s="1">
        <f t="shared" si="48"/>
      </c>
      <c r="CE66" s="1">
        <f t="shared" si="49"/>
      </c>
      <c r="CF66" s="1">
        <f t="shared" si="50"/>
      </c>
      <c r="CG66" s="1">
        <f t="shared" si="51"/>
      </c>
      <c r="CH66" s="1">
        <f t="shared" si="52"/>
      </c>
      <c r="CI66" s="1">
        <f t="shared" si="53"/>
      </c>
      <c r="CJ66" s="19">
        <f t="shared" si="54"/>
      </c>
      <c r="CK66" s="6"/>
      <c r="CL66" s="6"/>
      <c r="CM66" s="1"/>
      <c r="CN66" s="16">
        <f t="shared" si="55"/>
        <v>0</v>
      </c>
      <c r="CO66" s="22">
        <f t="shared" si="56"/>
      </c>
      <c r="CP66" s="22">
        <f t="shared" si="56"/>
      </c>
      <c r="CQ66" s="22">
        <f t="shared" si="56"/>
      </c>
      <c r="CR66" s="22">
        <f t="shared" si="56"/>
      </c>
      <c r="CS66" s="22">
        <f t="shared" si="56"/>
      </c>
      <c r="CT66" s="23">
        <f t="shared" si="56"/>
      </c>
    </row>
    <row r="67" spans="1:98" ht="12.75">
      <c r="A67" s="1">
        <v>67</v>
      </c>
      <c r="B67" s="16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1">
        <f t="shared" si="25"/>
      </c>
      <c r="BH67" s="1">
        <f t="shared" si="26"/>
      </c>
      <c r="BI67" s="1">
        <f t="shared" si="27"/>
      </c>
      <c r="BJ67" s="1">
        <f t="shared" si="28"/>
      </c>
      <c r="BK67" s="1">
        <f t="shared" si="29"/>
      </c>
      <c r="BL67" s="1">
        <f t="shared" si="30"/>
      </c>
      <c r="BM67" s="1">
        <f t="shared" si="31"/>
      </c>
      <c r="BN67" s="1">
        <f t="shared" si="32"/>
      </c>
      <c r="BO67" s="1">
        <f t="shared" si="33"/>
      </c>
      <c r="BP67" s="1">
        <f t="shared" si="34"/>
      </c>
      <c r="BQ67" s="1">
        <f t="shared" si="35"/>
      </c>
      <c r="BR67" s="1">
        <f t="shared" si="36"/>
      </c>
      <c r="BS67" s="1">
        <f t="shared" si="37"/>
      </c>
      <c r="BT67" s="1">
        <f t="shared" si="38"/>
      </c>
      <c r="BU67" s="1">
        <f t="shared" si="39"/>
      </c>
      <c r="BV67" s="1">
        <f t="shared" si="40"/>
      </c>
      <c r="BW67" s="1">
        <f t="shared" si="41"/>
      </c>
      <c r="BX67" s="1">
        <f t="shared" si="42"/>
      </c>
      <c r="BY67" s="1">
        <f t="shared" si="43"/>
      </c>
      <c r="BZ67" s="1">
        <f t="shared" si="44"/>
      </c>
      <c r="CA67" s="1">
        <f t="shared" si="45"/>
      </c>
      <c r="CB67" s="1">
        <f t="shared" si="46"/>
      </c>
      <c r="CC67" s="1">
        <f t="shared" si="47"/>
      </c>
      <c r="CD67" s="1">
        <f t="shared" si="48"/>
      </c>
      <c r="CE67" s="1">
        <f t="shared" si="49"/>
      </c>
      <c r="CF67" s="1">
        <f t="shared" si="50"/>
      </c>
      <c r="CG67" s="1">
        <f t="shared" si="51"/>
      </c>
      <c r="CH67" s="1">
        <f t="shared" si="52"/>
      </c>
      <c r="CI67" s="1">
        <f t="shared" si="53"/>
      </c>
      <c r="CJ67" s="19">
        <f t="shared" si="54"/>
      </c>
      <c r="CK67" s="6"/>
      <c r="CL67" s="6"/>
      <c r="CM67" s="1"/>
      <c r="CN67" s="16">
        <f t="shared" si="55"/>
        <v>0</v>
      </c>
      <c r="CO67" s="22">
        <f t="shared" si="56"/>
      </c>
      <c r="CP67" s="22">
        <f t="shared" si="56"/>
      </c>
      <c r="CQ67" s="22">
        <f t="shared" si="56"/>
      </c>
      <c r="CR67" s="22">
        <f t="shared" si="56"/>
      </c>
      <c r="CS67" s="22">
        <f t="shared" si="56"/>
      </c>
      <c r="CT67" s="23">
        <f t="shared" si="56"/>
      </c>
    </row>
    <row r="68" spans="1:98" ht="12.75">
      <c r="A68" s="1">
        <v>68</v>
      </c>
      <c r="B68" s="1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1">
        <f t="shared" si="25"/>
      </c>
      <c r="BH68" s="1">
        <f t="shared" si="26"/>
      </c>
      <c r="BI68" s="1">
        <f t="shared" si="27"/>
      </c>
      <c r="BJ68" s="1">
        <f t="shared" si="28"/>
      </c>
      <c r="BK68" s="1">
        <f t="shared" si="29"/>
      </c>
      <c r="BL68" s="1">
        <f t="shared" si="30"/>
      </c>
      <c r="BM68" s="1">
        <f t="shared" si="31"/>
      </c>
      <c r="BN68" s="1">
        <f t="shared" si="32"/>
      </c>
      <c r="BO68" s="1">
        <f t="shared" si="33"/>
      </c>
      <c r="BP68" s="1">
        <f t="shared" si="34"/>
      </c>
      <c r="BQ68" s="1">
        <f t="shared" si="35"/>
      </c>
      <c r="BR68" s="1">
        <f t="shared" si="36"/>
      </c>
      <c r="BS68" s="1">
        <f t="shared" si="37"/>
      </c>
      <c r="BT68" s="1">
        <f t="shared" si="38"/>
      </c>
      <c r="BU68" s="1">
        <f t="shared" si="39"/>
      </c>
      <c r="BV68" s="1">
        <f t="shared" si="40"/>
      </c>
      <c r="BW68" s="1">
        <f t="shared" si="41"/>
      </c>
      <c r="BX68" s="1">
        <f t="shared" si="42"/>
      </c>
      <c r="BY68" s="1">
        <f t="shared" si="43"/>
      </c>
      <c r="BZ68" s="1">
        <f t="shared" si="44"/>
      </c>
      <c r="CA68" s="1">
        <f t="shared" si="45"/>
      </c>
      <c r="CB68" s="1">
        <f t="shared" si="46"/>
      </c>
      <c r="CC68" s="1">
        <f t="shared" si="47"/>
      </c>
      <c r="CD68" s="1">
        <f t="shared" si="48"/>
      </c>
      <c r="CE68" s="1">
        <f t="shared" si="49"/>
      </c>
      <c r="CF68" s="1">
        <f t="shared" si="50"/>
      </c>
      <c r="CG68" s="1">
        <f t="shared" si="51"/>
      </c>
      <c r="CH68" s="1">
        <f t="shared" si="52"/>
      </c>
      <c r="CI68" s="1">
        <f t="shared" si="53"/>
      </c>
      <c r="CJ68" s="19">
        <f t="shared" si="54"/>
      </c>
      <c r="CK68" s="6"/>
      <c r="CL68" s="6"/>
      <c r="CM68" s="1"/>
      <c r="CN68" s="16">
        <f t="shared" si="55"/>
        <v>0</v>
      </c>
      <c r="CO68" s="22">
        <f t="shared" si="56"/>
      </c>
      <c r="CP68" s="22">
        <f t="shared" si="56"/>
      </c>
      <c r="CQ68" s="22">
        <f t="shared" si="56"/>
      </c>
      <c r="CR68" s="22">
        <f t="shared" si="56"/>
      </c>
      <c r="CS68" s="22">
        <f t="shared" si="56"/>
      </c>
      <c r="CT68" s="23">
        <f t="shared" si="56"/>
      </c>
    </row>
    <row r="69" spans="1:98" ht="12.75">
      <c r="A69" s="1">
        <v>69</v>
      </c>
      <c r="B69" s="16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1">
        <f t="shared" si="25"/>
      </c>
      <c r="BH69" s="1">
        <f t="shared" si="26"/>
      </c>
      <c r="BI69" s="1">
        <f t="shared" si="27"/>
      </c>
      <c r="BJ69" s="1">
        <f t="shared" si="28"/>
      </c>
      <c r="BK69" s="1">
        <f t="shared" si="29"/>
      </c>
      <c r="BL69" s="1">
        <f t="shared" si="30"/>
      </c>
      <c r="BM69" s="1">
        <f t="shared" si="31"/>
      </c>
      <c r="BN69" s="1">
        <f t="shared" si="32"/>
      </c>
      <c r="BO69" s="1">
        <f t="shared" si="33"/>
      </c>
      <c r="BP69" s="1">
        <f t="shared" si="34"/>
      </c>
      <c r="BQ69" s="1">
        <f t="shared" si="35"/>
      </c>
      <c r="BR69" s="1">
        <f t="shared" si="36"/>
      </c>
      <c r="BS69" s="1">
        <f t="shared" si="37"/>
      </c>
      <c r="BT69" s="1">
        <f t="shared" si="38"/>
      </c>
      <c r="BU69" s="1">
        <f t="shared" si="39"/>
      </c>
      <c r="BV69" s="1">
        <f t="shared" si="40"/>
      </c>
      <c r="BW69" s="1">
        <f t="shared" si="41"/>
      </c>
      <c r="BX69" s="1">
        <f t="shared" si="42"/>
      </c>
      <c r="BY69" s="1">
        <f t="shared" si="43"/>
      </c>
      <c r="BZ69" s="1">
        <f t="shared" si="44"/>
      </c>
      <c r="CA69" s="1">
        <f t="shared" si="45"/>
      </c>
      <c r="CB69" s="1">
        <f t="shared" si="46"/>
      </c>
      <c r="CC69" s="1">
        <f t="shared" si="47"/>
      </c>
      <c r="CD69" s="1">
        <f t="shared" si="48"/>
      </c>
      <c r="CE69" s="1">
        <f t="shared" si="49"/>
      </c>
      <c r="CF69" s="1">
        <f t="shared" si="50"/>
      </c>
      <c r="CG69" s="1">
        <f t="shared" si="51"/>
      </c>
      <c r="CH69" s="1">
        <f t="shared" si="52"/>
      </c>
      <c r="CI69" s="1">
        <f t="shared" si="53"/>
      </c>
      <c r="CJ69" s="19">
        <f t="shared" si="54"/>
      </c>
      <c r="CK69" s="6"/>
      <c r="CL69" s="6"/>
      <c r="CM69" s="1"/>
      <c r="CN69" s="16">
        <f t="shared" si="55"/>
        <v>0</v>
      </c>
      <c r="CO69" s="22">
        <f t="shared" si="56"/>
      </c>
      <c r="CP69" s="22">
        <f t="shared" si="56"/>
      </c>
      <c r="CQ69" s="22">
        <f t="shared" si="56"/>
      </c>
      <c r="CR69" s="22">
        <f t="shared" si="56"/>
      </c>
      <c r="CS69" s="22">
        <f t="shared" si="56"/>
      </c>
      <c r="CT69" s="23">
        <f t="shared" si="56"/>
      </c>
    </row>
    <row r="70" spans="1:98" ht="12.75">
      <c r="A70" s="1">
        <v>70</v>
      </c>
      <c r="B70" s="16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1">
        <f t="shared" si="25"/>
      </c>
      <c r="BH70" s="1">
        <f t="shared" si="26"/>
      </c>
      <c r="BI70" s="1">
        <f t="shared" si="27"/>
      </c>
      <c r="BJ70" s="1">
        <f t="shared" si="28"/>
      </c>
      <c r="BK70" s="1">
        <f t="shared" si="29"/>
      </c>
      <c r="BL70" s="1">
        <f t="shared" si="30"/>
      </c>
      <c r="BM70" s="1">
        <f t="shared" si="31"/>
      </c>
      <c r="BN70" s="1">
        <f t="shared" si="32"/>
      </c>
      <c r="BO70" s="1">
        <f t="shared" si="33"/>
      </c>
      <c r="BP70" s="1">
        <f t="shared" si="34"/>
      </c>
      <c r="BQ70" s="1">
        <f t="shared" si="35"/>
      </c>
      <c r="BR70" s="1">
        <f t="shared" si="36"/>
      </c>
      <c r="BS70" s="1">
        <f t="shared" si="37"/>
      </c>
      <c r="BT70" s="1">
        <f t="shared" si="38"/>
      </c>
      <c r="BU70" s="1">
        <f t="shared" si="39"/>
      </c>
      <c r="BV70" s="1">
        <f t="shared" si="40"/>
      </c>
      <c r="BW70" s="1">
        <f t="shared" si="41"/>
      </c>
      <c r="BX70" s="1">
        <f t="shared" si="42"/>
      </c>
      <c r="BY70" s="1">
        <f t="shared" si="43"/>
      </c>
      <c r="BZ70" s="1">
        <f t="shared" si="44"/>
      </c>
      <c r="CA70" s="1">
        <f t="shared" si="45"/>
      </c>
      <c r="CB70" s="1">
        <f t="shared" si="46"/>
      </c>
      <c r="CC70" s="1">
        <f t="shared" si="47"/>
      </c>
      <c r="CD70" s="1">
        <f t="shared" si="48"/>
      </c>
      <c r="CE70" s="1">
        <f t="shared" si="49"/>
      </c>
      <c r="CF70" s="1">
        <f t="shared" si="50"/>
      </c>
      <c r="CG70" s="1">
        <f t="shared" si="51"/>
      </c>
      <c r="CH70" s="1">
        <f t="shared" si="52"/>
      </c>
      <c r="CI70" s="1">
        <f t="shared" si="53"/>
      </c>
      <c r="CJ70" s="19">
        <f t="shared" si="54"/>
      </c>
      <c r="CK70" s="6"/>
      <c r="CL70" s="6"/>
      <c r="CM70" s="1"/>
      <c r="CN70" s="16">
        <f t="shared" si="55"/>
        <v>0</v>
      </c>
      <c r="CO70" s="22">
        <f t="shared" si="56"/>
      </c>
      <c r="CP70" s="22">
        <f t="shared" si="56"/>
      </c>
      <c r="CQ70" s="22">
        <f t="shared" si="56"/>
      </c>
      <c r="CR70" s="22">
        <f t="shared" si="56"/>
      </c>
      <c r="CS70" s="22">
        <f t="shared" si="56"/>
      </c>
      <c r="CT70" s="23">
        <f t="shared" si="56"/>
      </c>
    </row>
    <row r="71" spans="1:98" ht="12.75">
      <c r="A71" s="1">
        <v>71</v>
      </c>
      <c r="B71" s="16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1">
        <f t="shared" si="25"/>
      </c>
      <c r="BH71" s="1">
        <f t="shared" si="26"/>
      </c>
      <c r="BI71" s="1">
        <f t="shared" si="27"/>
      </c>
      <c r="BJ71" s="1">
        <f t="shared" si="28"/>
      </c>
      <c r="BK71" s="1">
        <f t="shared" si="29"/>
      </c>
      <c r="BL71" s="1">
        <f t="shared" si="30"/>
      </c>
      <c r="BM71" s="1">
        <f t="shared" si="31"/>
      </c>
      <c r="BN71" s="1">
        <f t="shared" si="32"/>
      </c>
      <c r="BO71" s="1">
        <f t="shared" si="33"/>
      </c>
      <c r="BP71" s="1">
        <f t="shared" si="34"/>
      </c>
      <c r="BQ71" s="1">
        <f t="shared" si="35"/>
      </c>
      <c r="BR71" s="1">
        <f t="shared" si="36"/>
      </c>
      <c r="BS71" s="1">
        <f t="shared" si="37"/>
      </c>
      <c r="BT71" s="1">
        <f t="shared" si="38"/>
      </c>
      <c r="BU71" s="1">
        <f t="shared" si="39"/>
      </c>
      <c r="BV71" s="1">
        <f t="shared" si="40"/>
      </c>
      <c r="BW71" s="1">
        <f t="shared" si="41"/>
      </c>
      <c r="BX71" s="1">
        <f t="shared" si="42"/>
      </c>
      <c r="BY71" s="1">
        <f t="shared" si="43"/>
      </c>
      <c r="BZ71" s="1">
        <f t="shared" si="44"/>
      </c>
      <c r="CA71" s="1">
        <f t="shared" si="45"/>
      </c>
      <c r="CB71" s="1">
        <f t="shared" si="46"/>
      </c>
      <c r="CC71" s="1">
        <f t="shared" si="47"/>
      </c>
      <c r="CD71" s="1">
        <f t="shared" si="48"/>
      </c>
      <c r="CE71" s="1">
        <f t="shared" si="49"/>
      </c>
      <c r="CF71" s="1">
        <f t="shared" si="50"/>
      </c>
      <c r="CG71" s="1">
        <f t="shared" si="51"/>
      </c>
      <c r="CH71" s="1">
        <f t="shared" si="52"/>
      </c>
      <c r="CI71" s="1">
        <f t="shared" si="53"/>
      </c>
      <c r="CJ71" s="19">
        <f t="shared" si="54"/>
      </c>
      <c r="CK71" s="6"/>
      <c r="CL71" s="6"/>
      <c r="CM71" s="1"/>
      <c r="CN71" s="16">
        <f t="shared" si="55"/>
        <v>0</v>
      </c>
      <c r="CO71" s="22">
        <f t="shared" si="56"/>
      </c>
      <c r="CP71" s="22">
        <f t="shared" si="56"/>
      </c>
      <c r="CQ71" s="22">
        <f t="shared" si="56"/>
      </c>
      <c r="CR71" s="22">
        <f t="shared" si="56"/>
      </c>
      <c r="CS71" s="22">
        <f t="shared" si="56"/>
      </c>
      <c r="CT71" s="23">
        <f t="shared" si="56"/>
      </c>
    </row>
    <row r="72" spans="1:98" ht="12.75">
      <c r="A72" s="1">
        <v>72</v>
      </c>
      <c r="B72" s="1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1">
        <f t="shared" si="25"/>
      </c>
      <c r="BH72" s="1">
        <f t="shared" si="26"/>
      </c>
      <c r="BI72" s="1">
        <f t="shared" si="27"/>
      </c>
      <c r="BJ72" s="1">
        <f t="shared" si="28"/>
      </c>
      <c r="BK72" s="1">
        <f t="shared" si="29"/>
      </c>
      <c r="BL72" s="1">
        <f t="shared" si="30"/>
      </c>
      <c r="BM72" s="1">
        <f t="shared" si="31"/>
      </c>
      <c r="BN72" s="1">
        <f t="shared" si="32"/>
      </c>
      <c r="BO72" s="1">
        <f t="shared" si="33"/>
      </c>
      <c r="BP72" s="1">
        <f t="shared" si="34"/>
      </c>
      <c r="BQ72" s="1">
        <f t="shared" si="35"/>
      </c>
      <c r="BR72" s="1">
        <f t="shared" si="36"/>
      </c>
      <c r="BS72" s="1">
        <f t="shared" si="37"/>
      </c>
      <c r="BT72" s="1">
        <f t="shared" si="38"/>
      </c>
      <c r="BU72" s="1">
        <f t="shared" si="39"/>
      </c>
      <c r="BV72" s="1">
        <f t="shared" si="40"/>
      </c>
      <c r="BW72" s="1">
        <f t="shared" si="41"/>
      </c>
      <c r="BX72" s="1">
        <f t="shared" si="42"/>
      </c>
      <c r="BY72" s="1">
        <f t="shared" si="43"/>
      </c>
      <c r="BZ72" s="1">
        <f t="shared" si="44"/>
      </c>
      <c r="CA72" s="1">
        <f t="shared" si="45"/>
      </c>
      <c r="CB72" s="1">
        <f t="shared" si="46"/>
      </c>
      <c r="CC72" s="1">
        <f t="shared" si="47"/>
      </c>
      <c r="CD72" s="1">
        <f t="shared" si="48"/>
      </c>
      <c r="CE72" s="1">
        <f t="shared" si="49"/>
      </c>
      <c r="CF72" s="1">
        <f t="shared" si="50"/>
      </c>
      <c r="CG72" s="1">
        <f t="shared" si="51"/>
      </c>
      <c r="CH72" s="1">
        <f t="shared" si="52"/>
      </c>
      <c r="CI72" s="1">
        <f t="shared" si="53"/>
      </c>
      <c r="CJ72" s="19">
        <f t="shared" si="54"/>
      </c>
      <c r="CK72" s="6"/>
      <c r="CL72" s="6"/>
      <c r="CM72" s="1"/>
      <c r="CN72" s="16">
        <f t="shared" si="55"/>
        <v>0</v>
      </c>
      <c r="CO72" s="22">
        <f t="shared" si="56"/>
      </c>
      <c r="CP72" s="22">
        <f t="shared" si="56"/>
      </c>
      <c r="CQ72" s="22">
        <f t="shared" si="56"/>
      </c>
      <c r="CR72" s="22">
        <f t="shared" si="56"/>
      </c>
      <c r="CS72" s="22">
        <f t="shared" si="56"/>
      </c>
      <c r="CT72" s="23">
        <f t="shared" si="56"/>
      </c>
    </row>
    <row r="73" spans="1:98" ht="12.75">
      <c r="A73" s="1">
        <v>73</v>
      </c>
      <c r="B73" s="16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1">
        <f t="shared" si="25"/>
      </c>
      <c r="BH73" s="1">
        <f t="shared" si="26"/>
      </c>
      <c r="BI73" s="1">
        <f t="shared" si="27"/>
      </c>
      <c r="BJ73" s="1">
        <f t="shared" si="28"/>
      </c>
      <c r="BK73" s="1">
        <f t="shared" si="29"/>
      </c>
      <c r="BL73" s="1">
        <f t="shared" si="30"/>
      </c>
      <c r="BM73" s="1">
        <f t="shared" si="31"/>
      </c>
      <c r="BN73" s="1">
        <f t="shared" si="32"/>
      </c>
      <c r="BO73" s="1">
        <f t="shared" si="33"/>
      </c>
      <c r="BP73" s="1">
        <f t="shared" si="34"/>
      </c>
      <c r="BQ73" s="1">
        <f t="shared" si="35"/>
      </c>
      <c r="BR73" s="1">
        <f t="shared" si="36"/>
      </c>
      <c r="BS73" s="1">
        <f t="shared" si="37"/>
      </c>
      <c r="BT73" s="1">
        <f t="shared" si="38"/>
      </c>
      <c r="BU73" s="1">
        <f t="shared" si="39"/>
      </c>
      <c r="BV73" s="1">
        <f t="shared" si="40"/>
      </c>
      <c r="BW73" s="1">
        <f t="shared" si="41"/>
      </c>
      <c r="BX73" s="1">
        <f t="shared" si="42"/>
      </c>
      <c r="BY73" s="1">
        <f t="shared" si="43"/>
      </c>
      <c r="BZ73" s="1">
        <f t="shared" si="44"/>
      </c>
      <c r="CA73" s="1">
        <f t="shared" si="45"/>
      </c>
      <c r="CB73" s="1">
        <f t="shared" si="46"/>
      </c>
      <c r="CC73" s="1">
        <f t="shared" si="47"/>
      </c>
      <c r="CD73" s="1">
        <f t="shared" si="48"/>
      </c>
      <c r="CE73" s="1">
        <f t="shared" si="49"/>
      </c>
      <c r="CF73" s="1">
        <f t="shared" si="50"/>
      </c>
      <c r="CG73" s="1">
        <f t="shared" si="51"/>
      </c>
      <c r="CH73" s="1">
        <f t="shared" si="52"/>
      </c>
      <c r="CI73" s="1">
        <f t="shared" si="53"/>
      </c>
      <c r="CJ73" s="19">
        <f t="shared" si="54"/>
      </c>
      <c r="CK73" s="6"/>
      <c r="CL73" s="6"/>
      <c r="CM73" s="1"/>
      <c r="CN73" s="16">
        <f t="shared" si="55"/>
        <v>0</v>
      </c>
      <c r="CO73" s="22">
        <f t="shared" si="56"/>
      </c>
      <c r="CP73" s="22">
        <f t="shared" si="56"/>
      </c>
      <c r="CQ73" s="22">
        <f t="shared" si="56"/>
      </c>
      <c r="CR73" s="22">
        <f t="shared" si="56"/>
      </c>
      <c r="CS73" s="22">
        <f t="shared" si="56"/>
      </c>
      <c r="CT73" s="23">
        <f t="shared" si="56"/>
      </c>
    </row>
    <row r="74" spans="1:98" ht="12.75">
      <c r="A74" s="1">
        <v>74</v>
      </c>
      <c r="B74" s="16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1">
        <f t="shared" si="25"/>
      </c>
      <c r="BH74" s="1">
        <f t="shared" si="26"/>
      </c>
      <c r="BI74" s="1">
        <f t="shared" si="27"/>
      </c>
      <c r="BJ74" s="1">
        <f t="shared" si="28"/>
      </c>
      <c r="BK74" s="1">
        <f t="shared" si="29"/>
      </c>
      <c r="BL74" s="1">
        <f t="shared" si="30"/>
      </c>
      <c r="BM74" s="1">
        <f t="shared" si="31"/>
      </c>
      <c r="BN74" s="1">
        <f t="shared" si="32"/>
      </c>
      <c r="BO74" s="1">
        <f t="shared" si="33"/>
      </c>
      <c r="BP74" s="1">
        <f t="shared" si="34"/>
      </c>
      <c r="BQ74" s="1">
        <f t="shared" si="35"/>
      </c>
      <c r="BR74" s="1">
        <f t="shared" si="36"/>
      </c>
      <c r="BS74" s="1">
        <f t="shared" si="37"/>
      </c>
      <c r="BT74" s="1">
        <f t="shared" si="38"/>
      </c>
      <c r="BU74" s="1">
        <f t="shared" si="39"/>
      </c>
      <c r="BV74" s="1">
        <f t="shared" si="40"/>
      </c>
      <c r="BW74" s="1">
        <f t="shared" si="41"/>
      </c>
      <c r="BX74" s="1">
        <f t="shared" si="42"/>
      </c>
      <c r="BY74" s="1">
        <f t="shared" si="43"/>
      </c>
      <c r="BZ74" s="1">
        <f t="shared" si="44"/>
      </c>
      <c r="CA74" s="1">
        <f t="shared" si="45"/>
      </c>
      <c r="CB74" s="1">
        <f t="shared" si="46"/>
      </c>
      <c r="CC74" s="1">
        <f t="shared" si="47"/>
      </c>
      <c r="CD74" s="1">
        <f t="shared" si="48"/>
      </c>
      <c r="CE74" s="1">
        <f t="shared" si="49"/>
      </c>
      <c r="CF74" s="1">
        <f t="shared" si="50"/>
      </c>
      <c r="CG74" s="1">
        <f t="shared" si="51"/>
      </c>
      <c r="CH74" s="1">
        <f t="shared" si="52"/>
      </c>
      <c r="CI74" s="1">
        <f t="shared" si="53"/>
      </c>
      <c r="CJ74" s="19">
        <f t="shared" si="54"/>
      </c>
      <c r="CK74" s="1"/>
      <c r="CL74" s="1"/>
      <c r="CM74" s="1"/>
      <c r="CN74" s="16">
        <f t="shared" si="55"/>
        <v>0</v>
      </c>
      <c r="CO74" s="22">
        <f t="shared" si="56"/>
      </c>
      <c r="CP74" s="22">
        <f t="shared" si="56"/>
      </c>
      <c r="CQ74" s="22">
        <f t="shared" si="56"/>
      </c>
      <c r="CR74" s="22">
        <f t="shared" si="56"/>
      </c>
      <c r="CS74" s="22">
        <f t="shared" si="56"/>
      </c>
      <c r="CT74" s="23">
        <f t="shared" si="56"/>
      </c>
    </row>
    <row r="75" spans="1:98" ht="12.75">
      <c r="A75" s="1">
        <v>75</v>
      </c>
      <c r="B75" s="16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1">
        <f t="shared" si="25"/>
      </c>
      <c r="BH75" s="1">
        <f t="shared" si="26"/>
      </c>
      <c r="BI75" s="1">
        <f t="shared" si="27"/>
      </c>
      <c r="BJ75" s="1">
        <f t="shared" si="28"/>
      </c>
      <c r="BK75" s="1">
        <f t="shared" si="29"/>
      </c>
      <c r="BL75" s="1">
        <f t="shared" si="30"/>
      </c>
      <c r="BM75" s="1">
        <f t="shared" si="31"/>
      </c>
      <c r="BN75" s="1">
        <f t="shared" si="32"/>
      </c>
      <c r="BO75" s="1">
        <f t="shared" si="33"/>
      </c>
      <c r="BP75" s="1">
        <f t="shared" si="34"/>
      </c>
      <c r="BQ75" s="1">
        <f t="shared" si="35"/>
      </c>
      <c r="BR75" s="1">
        <f t="shared" si="36"/>
      </c>
      <c r="BS75" s="1">
        <f t="shared" si="37"/>
      </c>
      <c r="BT75" s="1">
        <f t="shared" si="38"/>
      </c>
      <c r="BU75" s="1">
        <f t="shared" si="39"/>
      </c>
      <c r="BV75" s="1">
        <f t="shared" si="40"/>
      </c>
      <c r="BW75" s="1">
        <f t="shared" si="41"/>
      </c>
      <c r="BX75" s="1">
        <f t="shared" si="42"/>
      </c>
      <c r="BY75" s="1">
        <f t="shared" si="43"/>
      </c>
      <c r="BZ75" s="1">
        <f t="shared" si="44"/>
      </c>
      <c r="CA75" s="1">
        <f t="shared" si="45"/>
      </c>
      <c r="CB75" s="1">
        <f t="shared" si="46"/>
      </c>
      <c r="CC75" s="1">
        <f t="shared" si="47"/>
      </c>
      <c r="CD75" s="1">
        <f t="shared" si="48"/>
      </c>
      <c r="CE75" s="1">
        <f t="shared" si="49"/>
      </c>
      <c r="CF75" s="1">
        <f t="shared" si="50"/>
      </c>
      <c r="CG75" s="1">
        <f t="shared" si="51"/>
      </c>
      <c r="CH75" s="1">
        <f t="shared" si="52"/>
      </c>
      <c r="CI75" s="1">
        <f t="shared" si="53"/>
      </c>
      <c r="CJ75" s="19">
        <f t="shared" si="54"/>
      </c>
      <c r="CK75" s="1"/>
      <c r="CL75" s="1"/>
      <c r="CM75" s="1"/>
      <c r="CN75" s="16">
        <f t="shared" si="55"/>
        <v>0</v>
      </c>
      <c r="CO75" s="22">
        <f t="shared" si="56"/>
      </c>
      <c r="CP75" s="22">
        <f t="shared" si="56"/>
      </c>
      <c r="CQ75" s="22">
        <f t="shared" si="56"/>
      </c>
      <c r="CR75" s="22">
        <f t="shared" si="56"/>
      </c>
      <c r="CS75" s="22">
        <f t="shared" si="56"/>
      </c>
      <c r="CT75" s="23">
        <f t="shared" si="56"/>
      </c>
    </row>
    <row r="76" spans="1:98" ht="12.75">
      <c r="A76" s="1">
        <v>76</v>
      </c>
      <c r="B76" s="16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1">
        <f t="shared" si="25"/>
      </c>
      <c r="BH76" s="1">
        <f t="shared" si="26"/>
      </c>
      <c r="BI76" s="1">
        <f t="shared" si="27"/>
      </c>
      <c r="BJ76" s="1">
        <f t="shared" si="28"/>
      </c>
      <c r="BK76" s="1">
        <f t="shared" si="29"/>
      </c>
      <c r="BL76" s="1">
        <f t="shared" si="30"/>
      </c>
      <c r="BM76" s="1">
        <f t="shared" si="31"/>
      </c>
      <c r="BN76" s="1">
        <f t="shared" si="32"/>
      </c>
      <c r="BO76" s="1">
        <f t="shared" si="33"/>
      </c>
      <c r="BP76" s="1">
        <f t="shared" si="34"/>
      </c>
      <c r="BQ76" s="1">
        <f t="shared" si="35"/>
      </c>
      <c r="BR76" s="1">
        <f t="shared" si="36"/>
      </c>
      <c r="BS76" s="1">
        <f t="shared" si="37"/>
      </c>
      <c r="BT76" s="1">
        <f t="shared" si="38"/>
      </c>
      <c r="BU76" s="1">
        <f t="shared" si="39"/>
      </c>
      <c r="BV76" s="1">
        <f t="shared" si="40"/>
      </c>
      <c r="BW76" s="1">
        <f t="shared" si="41"/>
      </c>
      <c r="BX76" s="1">
        <f t="shared" si="42"/>
      </c>
      <c r="BY76" s="1">
        <f t="shared" si="43"/>
      </c>
      <c r="BZ76" s="1">
        <f t="shared" si="44"/>
      </c>
      <c r="CA76" s="1">
        <f t="shared" si="45"/>
      </c>
      <c r="CB76" s="1">
        <f t="shared" si="46"/>
      </c>
      <c r="CC76" s="1">
        <f t="shared" si="47"/>
      </c>
      <c r="CD76" s="1">
        <f t="shared" si="48"/>
      </c>
      <c r="CE76" s="1">
        <f t="shared" si="49"/>
      </c>
      <c r="CF76" s="1">
        <f t="shared" si="50"/>
      </c>
      <c r="CG76" s="1">
        <f t="shared" si="51"/>
      </c>
      <c r="CH76" s="1">
        <f t="shared" si="52"/>
      </c>
      <c r="CI76" s="1">
        <f t="shared" si="53"/>
      </c>
      <c r="CJ76" s="19">
        <f t="shared" si="54"/>
      </c>
      <c r="CN76" s="16">
        <f t="shared" si="55"/>
        <v>0</v>
      </c>
      <c r="CO76" s="22">
        <f t="shared" si="56"/>
      </c>
      <c r="CP76" s="22">
        <f t="shared" si="56"/>
      </c>
      <c r="CQ76" s="22">
        <f t="shared" si="56"/>
      </c>
      <c r="CR76" s="22">
        <f t="shared" si="56"/>
      </c>
      <c r="CS76" s="22">
        <f t="shared" si="56"/>
      </c>
      <c r="CT76" s="23">
        <f t="shared" si="56"/>
      </c>
    </row>
    <row r="77" spans="1:98" ht="12.75">
      <c r="A77" s="1">
        <v>77</v>
      </c>
      <c r="B77" s="16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1">
        <f t="shared" si="25"/>
      </c>
      <c r="BH77" s="1">
        <f t="shared" si="26"/>
      </c>
      <c r="BI77" s="1">
        <f t="shared" si="27"/>
      </c>
      <c r="BJ77" s="1">
        <f t="shared" si="28"/>
      </c>
      <c r="BK77" s="1">
        <f t="shared" si="29"/>
      </c>
      <c r="BL77" s="1">
        <f t="shared" si="30"/>
      </c>
      <c r="BM77" s="1">
        <f t="shared" si="31"/>
      </c>
      <c r="BN77" s="1">
        <f t="shared" si="32"/>
      </c>
      <c r="BO77" s="1">
        <f t="shared" si="33"/>
      </c>
      <c r="BP77" s="1">
        <f t="shared" si="34"/>
      </c>
      <c r="BQ77" s="1">
        <f t="shared" si="35"/>
      </c>
      <c r="BR77" s="1">
        <f t="shared" si="36"/>
      </c>
      <c r="BS77" s="1">
        <f t="shared" si="37"/>
      </c>
      <c r="BT77" s="1">
        <f t="shared" si="38"/>
      </c>
      <c r="BU77" s="1">
        <f t="shared" si="39"/>
      </c>
      <c r="BV77" s="1">
        <f t="shared" si="40"/>
      </c>
      <c r="BW77" s="1">
        <f t="shared" si="41"/>
      </c>
      <c r="BX77" s="1">
        <f t="shared" si="42"/>
      </c>
      <c r="BY77" s="1">
        <f t="shared" si="43"/>
      </c>
      <c r="BZ77" s="1">
        <f t="shared" si="44"/>
      </c>
      <c r="CA77" s="1">
        <f t="shared" si="45"/>
      </c>
      <c r="CB77" s="1">
        <f t="shared" si="46"/>
      </c>
      <c r="CC77" s="1">
        <f t="shared" si="47"/>
      </c>
      <c r="CD77" s="1">
        <f t="shared" si="48"/>
      </c>
      <c r="CE77" s="1">
        <f t="shared" si="49"/>
      </c>
      <c r="CF77" s="1">
        <f t="shared" si="50"/>
      </c>
      <c r="CG77" s="1">
        <f t="shared" si="51"/>
      </c>
      <c r="CH77" s="1">
        <f t="shared" si="52"/>
      </c>
      <c r="CI77" s="1">
        <f t="shared" si="53"/>
      </c>
      <c r="CJ77" s="19">
        <f t="shared" si="54"/>
      </c>
      <c r="CN77" s="16">
        <f t="shared" si="55"/>
        <v>0</v>
      </c>
      <c r="CO77" s="22">
        <f t="shared" si="56"/>
      </c>
      <c r="CP77" s="22">
        <f t="shared" si="56"/>
      </c>
      <c r="CQ77" s="22">
        <f t="shared" si="56"/>
      </c>
      <c r="CR77" s="22">
        <f t="shared" si="56"/>
      </c>
      <c r="CS77" s="22">
        <f t="shared" si="56"/>
      </c>
      <c r="CT77" s="23">
        <f t="shared" si="56"/>
      </c>
    </row>
    <row r="78" spans="1:98" ht="12.75">
      <c r="A78" s="1">
        <v>78</v>
      </c>
      <c r="B78" s="16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1">
        <f t="shared" si="25"/>
      </c>
      <c r="BH78" s="1">
        <f t="shared" si="26"/>
      </c>
      <c r="BI78" s="1">
        <f t="shared" si="27"/>
      </c>
      <c r="BJ78" s="1">
        <f t="shared" si="28"/>
      </c>
      <c r="BK78" s="1">
        <f t="shared" si="29"/>
      </c>
      <c r="BL78" s="1">
        <f t="shared" si="30"/>
      </c>
      <c r="BM78" s="1">
        <f t="shared" si="31"/>
      </c>
      <c r="BN78" s="1">
        <f t="shared" si="32"/>
      </c>
      <c r="BO78" s="1">
        <f t="shared" si="33"/>
      </c>
      <c r="BP78" s="1">
        <f t="shared" si="34"/>
      </c>
      <c r="BQ78" s="1">
        <f t="shared" si="35"/>
      </c>
      <c r="BR78" s="1">
        <f t="shared" si="36"/>
      </c>
      <c r="BS78" s="1">
        <f t="shared" si="37"/>
      </c>
      <c r="BT78" s="1">
        <f t="shared" si="38"/>
      </c>
      <c r="BU78" s="1">
        <f t="shared" si="39"/>
      </c>
      <c r="BV78" s="1">
        <f t="shared" si="40"/>
      </c>
      <c r="BW78" s="1">
        <f t="shared" si="41"/>
      </c>
      <c r="BX78" s="1">
        <f t="shared" si="42"/>
      </c>
      <c r="BY78" s="1">
        <f t="shared" si="43"/>
      </c>
      <c r="BZ78" s="1">
        <f t="shared" si="44"/>
      </c>
      <c r="CA78" s="1">
        <f t="shared" si="45"/>
      </c>
      <c r="CB78" s="1">
        <f t="shared" si="46"/>
      </c>
      <c r="CC78" s="1">
        <f t="shared" si="47"/>
      </c>
      <c r="CD78" s="1">
        <f t="shared" si="48"/>
      </c>
      <c r="CE78" s="1">
        <f t="shared" si="49"/>
      </c>
      <c r="CF78" s="1">
        <f t="shared" si="50"/>
      </c>
      <c r="CG78" s="1">
        <f t="shared" si="51"/>
      </c>
      <c r="CH78" s="1">
        <f t="shared" si="52"/>
      </c>
      <c r="CI78" s="1">
        <f t="shared" si="53"/>
      </c>
      <c r="CJ78" s="19">
        <f t="shared" si="54"/>
      </c>
      <c r="CN78" s="16">
        <f t="shared" si="55"/>
        <v>0</v>
      </c>
      <c r="CO78" s="22">
        <f t="shared" si="56"/>
      </c>
      <c r="CP78" s="22">
        <f t="shared" si="56"/>
      </c>
      <c r="CQ78" s="22">
        <f t="shared" si="56"/>
      </c>
      <c r="CR78" s="22">
        <f t="shared" si="56"/>
      </c>
      <c r="CS78" s="22">
        <f t="shared" si="56"/>
      </c>
      <c r="CT78" s="23">
        <f t="shared" si="56"/>
      </c>
    </row>
    <row r="79" spans="1:98" ht="12.75">
      <c r="A79" s="1">
        <v>79</v>
      </c>
      <c r="B79" s="16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1">
        <f t="shared" si="25"/>
      </c>
      <c r="BH79" s="1">
        <f t="shared" si="26"/>
      </c>
      <c r="BI79" s="1">
        <f t="shared" si="27"/>
      </c>
      <c r="BJ79" s="1">
        <f t="shared" si="28"/>
      </c>
      <c r="BK79" s="1">
        <f t="shared" si="29"/>
      </c>
      <c r="BL79" s="1">
        <f t="shared" si="30"/>
      </c>
      <c r="BM79" s="1">
        <f t="shared" si="31"/>
      </c>
      <c r="BN79" s="1">
        <f t="shared" si="32"/>
      </c>
      <c r="BO79" s="1">
        <f t="shared" si="33"/>
      </c>
      <c r="BP79" s="1">
        <f t="shared" si="34"/>
      </c>
      <c r="BQ79" s="1">
        <f t="shared" si="35"/>
      </c>
      <c r="BR79" s="1">
        <f t="shared" si="36"/>
      </c>
      <c r="BS79" s="1">
        <f t="shared" si="37"/>
      </c>
      <c r="BT79" s="1">
        <f t="shared" si="38"/>
      </c>
      <c r="BU79" s="1">
        <f t="shared" si="39"/>
      </c>
      <c r="BV79" s="1">
        <f t="shared" si="40"/>
      </c>
      <c r="BW79" s="1">
        <f t="shared" si="41"/>
      </c>
      <c r="BX79" s="1">
        <f t="shared" si="42"/>
      </c>
      <c r="BY79" s="1">
        <f t="shared" si="43"/>
      </c>
      <c r="BZ79" s="1">
        <f t="shared" si="44"/>
      </c>
      <c r="CA79" s="1">
        <f t="shared" si="45"/>
      </c>
      <c r="CB79" s="1">
        <f t="shared" si="46"/>
      </c>
      <c r="CC79" s="1">
        <f t="shared" si="47"/>
      </c>
      <c r="CD79" s="1">
        <f t="shared" si="48"/>
      </c>
      <c r="CE79" s="1">
        <f t="shared" si="49"/>
      </c>
      <c r="CF79" s="1">
        <f t="shared" si="50"/>
      </c>
      <c r="CG79" s="1">
        <f t="shared" si="51"/>
      </c>
      <c r="CH79" s="1">
        <f t="shared" si="52"/>
      </c>
      <c r="CI79" s="1">
        <f t="shared" si="53"/>
      </c>
      <c r="CJ79" s="19">
        <f t="shared" si="54"/>
      </c>
      <c r="CN79" s="16">
        <f t="shared" si="55"/>
        <v>0</v>
      </c>
      <c r="CO79" s="22">
        <f t="shared" si="56"/>
      </c>
      <c r="CP79" s="22">
        <f t="shared" si="56"/>
      </c>
      <c r="CQ79" s="22">
        <f t="shared" si="56"/>
      </c>
      <c r="CR79" s="22">
        <f t="shared" si="56"/>
      </c>
      <c r="CS79" s="22">
        <f t="shared" si="56"/>
      </c>
      <c r="CT79" s="23">
        <f t="shared" si="56"/>
      </c>
    </row>
    <row r="80" ht="12.75">
      <c r="CB80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G85" sqref="G8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8">
      <selection activeCell="B16" sqref="B16"/>
    </sheetView>
  </sheetViews>
  <sheetFormatPr defaultColWidth="9.00390625" defaultRowHeight="12.75"/>
  <cols>
    <col min="1" max="1" width="7.25390625" style="0" customWidth="1"/>
    <col min="2" max="2" width="122.00390625" style="0" customWidth="1"/>
  </cols>
  <sheetData>
    <row r="1" ht="12.75">
      <c r="B1" s="1" t="s">
        <v>249</v>
      </c>
    </row>
    <row r="2" spans="1:2" ht="30">
      <c r="A2" s="27">
        <v>1</v>
      </c>
      <c r="B2" s="28" t="s">
        <v>264</v>
      </c>
    </row>
    <row r="3" spans="1:2" ht="15.75">
      <c r="A3" s="27">
        <v>2</v>
      </c>
      <c r="B3" s="28" t="s">
        <v>252</v>
      </c>
    </row>
    <row r="4" spans="1:2" ht="30">
      <c r="A4" s="27">
        <v>3</v>
      </c>
      <c r="B4" s="28" t="s">
        <v>257</v>
      </c>
    </row>
    <row r="5" spans="1:2" ht="15">
      <c r="A5" s="27">
        <v>4</v>
      </c>
      <c r="B5" s="29" t="s">
        <v>53</v>
      </c>
    </row>
    <row r="6" spans="1:2" ht="15">
      <c r="A6" s="27">
        <v>5</v>
      </c>
      <c r="B6" s="88" t="s">
        <v>250</v>
      </c>
    </row>
    <row r="7" spans="1:2" ht="45">
      <c r="A7" s="27">
        <v>6</v>
      </c>
      <c r="B7" s="89" t="s">
        <v>266</v>
      </c>
    </row>
    <row r="8" spans="1:2" ht="45">
      <c r="A8" s="27">
        <v>7</v>
      </c>
      <c r="B8" s="28" t="s">
        <v>253</v>
      </c>
    </row>
    <row r="9" spans="1:2" ht="15">
      <c r="A9" s="27">
        <v>8</v>
      </c>
      <c r="B9" s="30" t="s">
        <v>254</v>
      </c>
    </row>
    <row r="10" spans="1:2" ht="15">
      <c r="A10" s="27">
        <v>9</v>
      </c>
      <c r="B10" s="29" t="s">
        <v>255</v>
      </c>
    </row>
    <row r="11" spans="1:2" ht="30">
      <c r="A11" s="27">
        <v>10</v>
      </c>
      <c r="B11" s="30" t="s">
        <v>267</v>
      </c>
    </row>
    <row r="12" spans="1:2" ht="15.75">
      <c r="A12" s="27">
        <v>11</v>
      </c>
      <c r="B12" s="30" t="s">
        <v>256</v>
      </c>
    </row>
    <row r="13" spans="1:2" ht="30">
      <c r="A13" s="27">
        <v>12</v>
      </c>
      <c r="B13" s="28" t="s">
        <v>268</v>
      </c>
    </row>
    <row r="14" spans="1:2" ht="15">
      <c r="A14" s="27">
        <v>13</v>
      </c>
      <c r="B14" s="29" t="s">
        <v>53</v>
      </c>
    </row>
    <row r="15" spans="1:2" ht="15">
      <c r="A15" s="27">
        <v>14</v>
      </c>
      <c r="B15" s="88" t="s">
        <v>258</v>
      </c>
    </row>
    <row r="16" spans="1:2" ht="30">
      <c r="A16" s="27">
        <v>15</v>
      </c>
      <c r="B16" s="89" t="s">
        <v>269</v>
      </c>
    </row>
    <row r="17" spans="1:2" ht="30">
      <c r="A17" s="27">
        <v>16</v>
      </c>
      <c r="B17" s="29" t="s">
        <v>259</v>
      </c>
    </row>
    <row r="18" spans="1:2" ht="15">
      <c r="A18" s="27">
        <v>17</v>
      </c>
      <c r="B18" s="29" t="s">
        <v>260</v>
      </c>
    </row>
    <row r="19" spans="1:2" ht="15">
      <c r="A19" s="27">
        <v>18</v>
      </c>
      <c r="B19" s="29" t="s">
        <v>261</v>
      </c>
    </row>
    <row r="20" spans="1:2" ht="15">
      <c r="A20" s="27">
        <v>19</v>
      </c>
      <c r="B20" s="29" t="s">
        <v>262</v>
      </c>
    </row>
    <row r="21" spans="1:2" ht="15">
      <c r="A21" s="27">
        <v>20</v>
      </c>
      <c r="B21" s="29" t="s">
        <v>263</v>
      </c>
    </row>
    <row r="22" spans="1:2" ht="15">
      <c r="A22" s="27">
        <v>21</v>
      </c>
      <c r="B22" s="30" t="s">
        <v>265</v>
      </c>
    </row>
    <row r="23" spans="1:2" ht="15">
      <c r="A23" s="27">
        <v>22</v>
      </c>
      <c r="B23" s="30" t="s">
        <v>251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oke</dc:creator>
  <cp:keywords/>
  <dc:description/>
  <cp:lastModifiedBy>oke</cp:lastModifiedBy>
  <dcterms:created xsi:type="dcterms:W3CDTF">2005-12-21T12:23:00Z</dcterms:created>
  <dcterms:modified xsi:type="dcterms:W3CDTF">2006-12-01T08:30:39Z</dcterms:modified>
  <cp:category/>
  <cp:version/>
  <cp:contentType/>
  <cp:contentStatus/>
</cp:coreProperties>
</file>